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Table" sheetId="1" r:id="rId1"/>
    <sheet name="Averages week by week" sheetId="2" r:id="rId2"/>
    <sheet name="Week5" sheetId="3" r:id="rId3"/>
    <sheet name="Week12" sheetId="4" r:id="rId4"/>
    <sheet name="Final" sheetId="5" r:id="rId5"/>
  </sheets>
  <definedNames>
    <definedName name="a">'Table'!$C$3</definedName>
    <definedName name="B">'Table'!$C$4</definedName>
    <definedName name="CC">'Table'!$C$5</definedName>
    <definedName name="D">'Table'!$C$6</definedName>
    <definedName name="E">'Table'!$C$7</definedName>
    <definedName name="F">'Table'!$C$8</definedName>
    <definedName name="G">'Table'!$C$9</definedName>
    <definedName name="H">'Table'!$C$10</definedName>
    <definedName name="I">'Table'!$C$11</definedName>
    <definedName name="J">'Table'!$C$12</definedName>
    <definedName name="_xlnm.Print_Area" localSheetId="1">'Averages week by week'!$A$1:$AR$103</definedName>
    <definedName name="_xlnm.Print_Area" localSheetId="0">'Table'!$A$1:$H$255</definedName>
    <definedName name="_xlnm.Print_Titles" localSheetId="1">'Averages week by week'!$1:$4</definedName>
  </definedNames>
  <calcPr fullCalcOnLoad="1"/>
</workbook>
</file>

<file path=xl/sharedStrings.xml><?xml version="1.0" encoding="utf-8"?>
<sst xmlns="http://schemas.openxmlformats.org/spreadsheetml/2006/main" count="1019" uniqueCount="203">
  <si>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</si>
  <si>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</si>
  <si>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</si>
  <si>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</si>
  <si>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</si>
  <si>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</si>
  <si>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</si>
  <si>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</si>
  <si>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</si>
  <si>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</si>
  <si>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Week 1</t>
  </si>
  <si>
    <t>Week 2</t>
  </si>
  <si>
    <t>Week 3</t>
  </si>
  <si>
    <t>Week 4</t>
  </si>
  <si>
    <t>Week 5</t>
  </si>
  <si>
    <t>Week 6</t>
  </si>
  <si>
    <t>Week 8</t>
  </si>
  <si>
    <t>Week 9</t>
  </si>
  <si>
    <t>Week 10</t>
  </si>
  <si>
    <t>Week 11</t>
  </si>
  <si>
    <t>Week 13</t>
  </si>
  <si>
    <t>Week 14</t>
  </si>
  <si>
    <t>Week 15</t>
  </si>
  <si>
    <t>Week 16</t>
  </si>
  <si>
    <t>Week 18</t>
  </si>
  <si>
    <t>Week 21</t>
  </si>
  <si>
    <t>Week 27</t>
  </si>
  <si>
    <t>Week 29</t>
  </si>
  <si>
    <t>Week 30</t>
  </si>
  <si>
    <t>Handicap Cup</t>
  </si>
  <si>
    <t>Open Cup</t>
  </si>
  <si>
    <t>Free week</t>
  </si>
  <si>
    <t>Christmas / New Year</t>
  </si>
  <si>
    <t>Open / Handicap Cup</t>
  </si>
  <si>
    <t>v</t>
  </si>
  <si>
    <t>FA</t>
  </si>
  <si>
    <t>AA</t>
  </si>
  <si>
    <t>WA</t>
  </si>
  <si>
    <t>DA</t>
  </si>
  <si>
    <t>LA</t>
  </si>
  <si>
    <t>FB</t>
  </si>
  <si>
    <t>AB</t>
  </si>
  <si>
    <t>WB</t>
  </si>
  <si>
    <t>DB</t>
  </si>
  <si>
    <t>LB</t>
  </si>
  <si>
    <t>FC</t>
  </si>
  <si>
    <t>AC</t>
  </si>
  <si>
    <t>WC</t>
  </si>
  <si>
    <t>DC</t>
  </si>
  <si>
    <t>LC</t>
  </si>
  <si>
    <t>FD</t>
  </si>
  <si>
    <t>AD</t>
  </si>
  <si>
    <t>WD</t>
  </si>
  <si>
    <t>DD</t>
  </si>
  <si>
    <t>LD</t>
  </si>
  <si>
    <t>FE</t>
  </si>
  <si>
    <t>AE</t>
  </si>
  <si>
    <t>WE</t>
  </si>
  <si>
    <t>DE</t>
  </si>
  <si>
    <t>LE</t>
  </si>
  <si>
    <t>FF</t>
  </si>
  <si>
    <t>AF</t>
  </si>
  <si>
    <t>WF</t>
  </si>
  <si>
    <t>DF</t>
  </si>
  <si>
    <t>LF</t>
  </si>
  <si>
    <t>FG</t>
  </si>
  <si>
    <t>AG</t>
  </si>
  <si>
    <t>WG</t>
  </si>
  <si>
    <t>DG</t>
  </si>
  <si>
    <t>LG</t>
  </si>
  <si>
    <t>FH</t>
  </si>
  <si>
    <t>LH</t>
  </si>
  <si>
    <t>WH</t>
  </si>
  <si>
    <t>DH</t>
  </si>
  <si>
    <t>FI</t>
  </si>
  <si>
    <t>AH</t>
  </si>
  <si>
    <t>AI</t>
  </si>
  <si>
    <t>WI</t>
  </si>
  <si>
    <t>DI</t>
  </si>
  <si>
    <t>LI</t>
  </si>
  <si>
    <t>AJ</t>
  </si>
  <si>
    <t>FJ</t>
  </si>
  <si>
    <t>WJ</t>
  </si>
  <si>
    <t>DJ</t>
  </si>
  <si>
    <t>LJ</t>
  </si>
  <si>
    <t>Team</t>
  </si>
  <si>
    <t>W</t>
  </si>
  <si>
    <t>L</t>
  </si>
  <si>
    <t>Pts</t>
  </si>
  <si>
    <t>Played</t>
  </si>
  <si>
    <t>Players name</t>
  </si>
  <si>
    <t>Average</t>
  </si>
  <si>
    <t>Won</t>
  </si>
  <si>
    <t>Lost</t>
  </si>
  <si>
    <t>Week</t>
  </si>
  <si>
    <t>P</t>
  </si>
  <si>
    <t>Walkovers</t>
  </si>
  <si>
    <t>Doubles</t>
  </si>
  <si>
    <t>Result</t>
  </si>
  <si>
    <t>Playing record by Team</t>
  </si>
  <si>
    <t>All Postponed games</t>
  </si>
  <si>
    <t>Postponed games</t>
  </si>
  <si>
    <t>Redbridge 2</t>
  </si>
  <si>
    <t>Rendezvous 2</t>
  </si>
  <si>
    <t>Checking Ranking list</t>
  </si>
  <si>
    <t>2004/05</t>
  </si>
  <si>
    <t>Mossford 6</t>
  </si>
  <si>
    <t>Wanstead &amp; Woodford</t>
  </si>
  <si>
    <t>Redbridge Social 1</t>
  </si>
  <si>
    <t>Heathcote 4</t>
  </si>
  <si>
    <t>Grove</t>
  </si>
  <si>
    <t>Woodlands 2</t>
  </si>
  <si>
    <t>Mossford 7</t>
  </si>
  <si>
    <t>RTTL 3</t>
  </si>
  <si>
    <t>Division 3</t>
  </si>
  <si>
    <t>Bob Castor</t>
  </si>
  <si>
    <t>Gregory Gargupe</t>
  </si>
  <si>
    <t>Cuthbert Preville</t>
  </si>
  <si>
    <t>John Spero</t>
  </si>
  <si>
    <t>Simon Bitton</t>
  </si>
  <si>
    <t>Lee Marson</t>
  </si>
  <si>
    <t>Brian Steward</t>
  </si>
  <si>
    <t>John Hume</t>
  </si>
  <si>
    <t>Hitesh Magudia</t>
  </si>
  <si>
    <t>Kam Chandra</t>
  </si>
  <si>
    <t>Shiri Paul</t>
  </si>
  <si>
    <t>Amarjit Channa</t>
  </si>
  <si>
    <t>Frank Biggs</t>
  </si>
  <si>
    <t>Steve Biggs</t>
  </si>
  <si>
    <t>Bryan Taylor</t>
  </si>
  <si>
    <t>Paul Ashton</t>
  </si>
  <si>
    <t>Colin Beagle</t>
  </si>
  <si>
    <t>John Mansfield</t>
  </si>
  <si>
    <t>Janet Langford</t>
  </si>
  <si>
    <t>Dave Collins</t>
  </si>
  <si>
    <t>Tony Pannick</t>
  </si>
  <si>
    <t>Thomas Winkworth</t>
  </si>
  <si>
    <t>Russ Stone</t>
  </si>
  <si>
    <t>Andy Patmore</t>
  </si>
  <si>
    <t>Len Tolvin</t>
  </si>
  <si>
    <t>Mike Darwin</t>
  </si>
  <si>
    <t>Bob Fulford</t>
  </si>
  <si>
    <t>Janice Collins</t>
  </si>
  <si>
    <t>Rex Ferguson</t>
  </si>
  <si>
    <t>Ravinder Sembhi</t>
  </si>
  <si>
    <t>Andrew Home</t>
  </si>
  <si>
    <t>Ujitha DeZoysa</t>
  </si>
  <si>
    <t>Ian Barlow</t>
  </si>
  <si>
    <t>Andrew Petrou</t>
  </si>
  <si>
    <t>Sikiru Oropo</t>
  </si>
  <si>
    <t>Gary Addy</t>
  </si>
  <si>
    <t>Rizwan Umarjee</t>
  </si>
  <si>
    <t>Doug Hunt</t>
  </si>
  <si>
    <t>Jamie Michalle</t>
  </si>
  <si>
    <t>Postponed</t>
  </si>
  <si>
    <t>Graham Bland</t>
  </si>
  <si>
    <t>Alan Kurt</t>
  </si>
  <si>
    <t>Arvinder Gill</t>
  </si>
  <si>
    <t>Stan Kenner</t>
  </si>
  <si>
    <t>Pat Bryce</t>
  </si>
  <si>
    <t>Ian Graham</t>
  </si>
  <si>
    <t>Dennis Squirrel</t>
  </si>
  <si>
    <t>Torian Burgess</t>
  </si>
  <si>
    <t>Hoxley</t>
  </si>
  <si>
    <t>Tom Griffiths</t>
  </si>
  <si>
    <t>Avg. Pts.</t>
  </si>
  <si>
    <t>Unallocated</t>
  </si>
  <si>
    <t>Played at least 6 games with 50%+</t>
  </si>
  <si>
    <t>All Players by Team, by Games Played :-</t>
  </si>
  <si>
    <t>Hoxley Baron</t>
  </si>
  <si>
    <t>Tristian Thompson</t>
  </si>
  <si>
    <t>Rodney Smith</t>
  </si>
  <si>
    <t>Laslo Polya</t>
  </si>
  <si>
    <t>Parvinder Bhumber</t>
  </si>
  <si>
    <t>George Hopkins</t>
  </si>
  <si>
    <t>Julian Beere</t>
  </si>
  <si>
    <t>Brian Brown</t>
  </si>
  <si>
    <t>Ray Duskwick</t>
  </si>
  <si>
    <t>Lyu Merdthev</t>
  </si>
  <si>
    <t>Wally Sale</t>
  </si>
  <si>
    <t>Mike Finegold</t>
  </si>
  <si>
    <t>Fred Burdett</t>
  </si>
  <si>
    <t>Ray Duwksick</t>
  </si>
  <si>
    <t>Week 12</t>
  </si>
  <si>
    <t>Week 17</t>
  </si>
  <si>
    <t>Week 7</t>
  </si>
  <si>
    <t>Marcus Long</t>
  </si>
  <si>
    <t>Veronica Cottle</t>
  </si>
  <si>
    <t>Dave Smith</t>
  </si>
  <si>
    <t>Melford Fearon</t>
  </si>
  <si>
    <t>Ivor Wagner</t>
  </si>
  <si>
    <t>Played at least 18 games with 50%+</t>
  </si>
  <si>
    <t>All Players by Team / Games Played :-</t>
  </si>
  <si>
    <t>Martin Pells</t>
  </si>
  <si>
    <t>David Mann</t>
  </si>
  <si>
    <t>Roy Booth</t>
  </si>
  <si>
    <t>Clive Fosh</t>
  </si>
  <si>
    <t>Postponed - subsequently conceeded by Grove</t>
  </si>
  <si>
    <t>Dave Evans</t>
  </si>
  <si>
    <t>Played at least 27 games with 50%+</t>
  </si>
  <si>
    <t>Unallocated Pts</t>
  </si>
  <si>
    <t>Team Total</t>
  </si>
  <si>
    <t>All Players by Team / Games Played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</si>
</sst>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0" xfId="0" applyFill="1" applyBorder="1" applyAlignment="1">
      <alignment/>
    </xf>
    <xf numFmtId="10" fontId="1" fillId="4" borderId="0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10" fontId="1" fillId="4" borderId="7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Border="1" applyAlignment="1">
      <alignment/>
    </xf>
    <xf numFmtId="0" fontId="0" fillId="3" borderId="9" xfId="0" applyFill="1" applyBorder="1" applyAlignment="1">
      <alignment/>
    </xf>
    <xf numFmtId="0" fontId="0" fillId="4" borderId="10" xfId="0" applyFill="1" applyBorder="1" applyAlignment="1">
      <alignment/>
    </xf>
    <xf numFmtId="10" fontId="1" fillId="4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0" fontId="1" fillId="5" borderId="0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10" fontId="1" fillId="5" borderId="7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0" fontId="1" fillId="3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10" fontId="1" fillId="4" borderId="3" xfId="0" applyNumberFormat="1" applyFont="1" applyFill="1" applyBorder="1" applyAlignment="1">
      <alignment/>
    </xf>
    <xf numFmtId="10" fontId="1" fillId="4" borderId="5" xfId="0" applyNumberFormat="1" applyFont="1" applyFill="1" applyBorder="1" applyAlignment="1">
      <alignment/>
    </xf>
    <xf numFmtId="10" fontId="1" fillId="4" borderId="8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0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55"/>
  <sheetViews>
    <sheetView workbookViewId="0" topLeftCell="A1">
      <pane ySplit="1" topLeftCell="BM196" activePane="bottomLeft" state="frozen"/>
      <selection pane="topLeft" activeCell="AR194" sqref="AR194"/>
      <selection pane="bottomLeft" activeCell="A219" sqref="A219"/>
    </sheetView>
  </sheetViews>
  <sheetFormatPr defaultColWidth="9.140625" defaultRowHeight="12.75"/>
  <cols>
    <col min="1" max="1" width="19.28125" style="0" customWidth="1"/>
    <col min="2" max="2" width="19.421875" style="0" bestFit="1" customWidth="1"/>
    <col min="3" max="3" width="7.7109375" style="0" customWidth="1"/>
    <col min="4" max="4" width="6.57421875" style="0" customWidth="1"/>
    <col min="5" max="5" width="5.421875" style="0" customWidth="1"/>
    <col min="6" max="6" width="14.140625" style="0" bestFit="1" customWidth="1"/>
    <col min="7" max="7" width="27.57421875" style="6" bestFit="1" customWidth="1"/>
    <col min="8" max="8" width="13.8515625" style="0" bestFit="1" customWidth="1"/>
    <col min="9" max="9" width="3.421875" style="0" hidden="1" customWidth="1"/>
    <col min="10" max="10" width="3.57421875" style="0" hidden="1" customWidth="1"/>
    <col min="11" max="11" width="4.140625" style="0" hidden="1" customWidth="1"/>
    <col min="12" max="12" width="3.57421875" style="0" hidden="1" customWidth="1"/>
    <col min="13" max="13" width="3.28125" style="0" hidden="1" customWidth="1"/>
    <col min="14" max="14" width="3.421875" style="0" hidden="1" customWidth="1"/>
    <col min="15" max="15" width="3.57421875" style="0" hidden="1" customWidth="1"/>
    <col min="16" max="16" width="4.140625" style="0" hidden="1" customWidth="1"/>
    <col min="17" max="17" width="3.57421875" style="0" hidden="1" customWidth="1"/>
    <col min="18" max="18" width="3.28125" style="0" hidden="1" customWidth="1"/>
    <col min="19" max="19" width="3.421875" style="0" hidden="1" customWidth="1"/>
    <col min="20" max="20" width="3.57421875" style="0" hidden="1" customWidth="1"/>
    <col min="21" max="21" width="4.140625" style="0" hidden="1" customWidth="1"/>
    <col min="22" max="22" width="3.57421875" style="0" hidden="1" customWidth="1"/>
    <col min="23" max="23" width="3.28125" style="0" hidden="1" customWidth="1"/>
    <col min="24" max="24" width="3.421875" style="0" hidden="1" customWidth="1"/>
    <col min="25" max="25" width="3.57421875" style="0" hidden="1" customWidth="1"/>
    <col min="26" max="26" width="4.140625" style="0" hidden="1" customWidth="1"/>
    <col min="27" max="27" width="3.57421875" style="0" hidden="1" customWidth="1"/>
    <col min="28" max="28" width="3.28125" style="0" hidden="1" customWidth="1"/>
    <col min="29" max="29" width="3.421875" style="0" hidden="1" customWidth="1"/>
    <col min="30" max="30" width="3.57421875" style="0" hidden="1" customWidth="1"/>
    <col min="31" max="31" width="4.140625" style="0" hidden="1" customWidth="1"/>
    <col min="32" max="32" width="3.57421875" style="0" hidden="1" customWidth="1"/>
    <col min="33" max="34" width="3.28125" style="0" hidden="1" customWidth="1"/>
    <col min="35" max="35" width="3.421875" style="0" hidden="1" customWidth="1"/>
    <col min="36" max="36" width="4.00390625" style="0" hidden="1" customWidth="1"/>
    <col min="37" max="37" width="3.28125" style="0" hidden="1" customWidth="1"/>
    <col min="38" max="38" width="3.140625" style="0" hidden="1" customWidth="1"/>
    <col min="39" max="39" width="3.57421875" style="0" hidden="1" customWidth="1"/>
    <col min="40" max="40" width="3.7109375" style="0" hidden="1" customWidth="1"/>
    <col min="41" max="41" width="4.28125" style="0" hidden="1" customWidth="1"/>
    <col min="42" max="42" width="3.7109375" style="0" hidden="1" customWidth="1"/>
    <col min="43" max="44" width="3.421875" style="0" hidden="1" customWidth="1"/>
    <col min="45" max="45" width="3.57421875" style="0" hidden="1" customWidth="1"/>
    <col min="46" max="46" width="4.140625" style="0" hidden="1" customWidth="1"/>
    <col min="47" max="47" width="3.57421875" style="0" hidden="1" customWidth="1"/>
    <col min="48" max="48" width="3.28125" style="0" hidden="1" customWidth="1"/>
    <col min="49" max="50" width="3.00390625" style="0" hidden="1" customWidth="1"/>
    <col min="51" max="51" width="3.28125" style="0" hidden="1" customWidth="1"/>
    <col min="52" max="52" width="2.7109375" style="0" hidden="1" customWidth="1"/>
    <col min="53" max="53" width="2.421875" style="0" hidden="1" customWidth="1"/>
    <col min="54" max="54" width="3.00390625" style="0" hidden="1" customWidth="1"/>
    <col min="55" max="55" width="3.140625" style="0" hidden="1" customWidth="1"/>
    <col min="56" max="56" width="3.7109375" style="0" hidden="1" customWidth="1"/>
    <col min="57" max="57" width="3.140625" style="0" hidden="1" customWidth="1"/>
    <col min="58" max="58" width="2.8515625" style="0" hidden="1" customWidth="1"/>
  </cols>
  <sheetData>
    <row r="1" spans="1:58" ht="12.75">
      <c r="A1" t="s">
        <v>114</v>
      </c>
      <c r="C1" t="s">
        <v>105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75</v>
      </c>
      <c r="AT1" t="s">
        <v>72</v>
      </c>
      <c r="AU1" t="s">
        <v>73</v>
      </c>
      <c r="AV1" t="s">
        <v>71</v>
      </c>
      <c r="AW1" t="s">
        <v>74</v>
      </c>
      <c r="AX1" t="s">
        <v>76</v>
      </c>
      <c r="AY1" t="s">
        <v>77</v>
      </c>
      <c r="AZ1" t="s">
        <v>78</v>
      </c>
      <c r="BA1" t="s">
        <v>79</v>
      </c>
      <c r="BB1" t="s">
        <v>81</v>
      </c>
      <c r="BC1" t="s">
        <v>80</v>
      </c>
      <c r="BD1" t="s">
        <v>82</v>
      </c>
      <c r="BE1" t="s">
        <v>83</v>
      </c>
      <c r="BF1" t="s">
        <v>84</v>
      </c>
    </row>
    <row r="2" ht="12" customHeight="1"/>
    <row r="3" spans="1:3" ht="12.75" customHeight="1" hidden="1">
      <c r="A3" t="s">
        <v>0</v>
      </c>
      <c r="C3" t="s">
        <v>106</v>
      </c>
    </row>
    <row r="4" spans="1:3" ht="12.75" customHeight="1" hidden="1">
      <c r="A4" t="s">
        <v>1</v>
      </c>
      <c r="C4" t="s">
        <v>107</v>
      </c>
    </row>
    <row r="5" spans="1:3" ht="12.75" customHeight="1" hidden="1">
      <c r="A5" t="s">
        <v>2</v>
      </c>
      <c r="C5" t="s">
        <v>108</v>
      </c>
    </row>
    <row r="6" spans="1:3" ht="12.75" customHeight="1" hidden="1">
      <c r="A6" t="s">
        <v>3</v>
      </c>
      <c r="C6" t="s">
        <v>109</v>
      </c>
    </row>
    <row r="7" spans="1:3" ht="12.75" customHeight="1" hidden="1">
      <c r="A7" t="s">
        <v>4</v>
      </c>
      <c r="C7" t="s">
        <v>110</v>
      </c>
    </row>
    <row r="8" spans="1:3" ht="12.75" customHeight="1" hidden="1">
      <c r="A8" t="s">
        <v>5</v>
      </c>
      <c r="C8" t="s">
        <v>111</v>
      </c>
    </row>
    <row r="9" spans="1:3" ht="12.75" customHeight="1" hidden="1">
      <c r="A9" t="s">
        <v>6</v>
      </c>
      <c r="C9" t="s">
        <v>102</v>
      </c>
    </row>
    <row r="10" spans="1:3" ht="12.75" customHeight="1" hidden="1">
      <c r="A10" t="s">
        <v>7</v>
      </c>
      <c r="C10" t="s">
        <v>103</v>
      </c>
    </row>
    <row r="11" spans="1:3" ht="12.75" customHeight="1" hidden="1">
      <c r="A11" t="s">
        <v>8</v>
      </c>
      <c r="C11" t="s">
        <v>112</v>
      </c>
    </row>
    <row r="12" spans="1:3" ht="12.75" customHeight="1" hidden="1">
      <c r="A12" t="s">
        <v>9</v>
      </c>
      <c r="C12" t="s">
        <v>113</v>
      </c>
    </row>
    <row r="13" ht="12.75" customHeight="1" hidden="1"/>
    <row r="14" ht="12.75" hidden="1"/>
    <row r="15" spans="1:6" ht="12.75">
      <c r="A15" t="s">
        <v>10</v>
      </c>
      <c r="F15" s="1">
        <v>38250</v>
      </c>
    </row>
    <row r="17" spans="2:58" ht="12.75">
      <c r="B17" t="str">
        <f>+a</f>
        <v>Mossford 6</v>
      </c>
      <c r="C17" s="3">
        <f>+'Averages week by week'!H48</f>
        <v>1</v>
      </c>
      <c r="D17" s="3" t="s">
        <v>34</v>
      </c>
      <c r="E17" s="3">
        <f>+'Averages week by week'!H103</f>
        <v>9</v>
      </c>
      <c r="F17" t="str">
        <f>+J</f>
        <v>RTTL 3</v>
      </c>
      <c r="I17">
        <f>+C17</f>
        <v>1</v>
      </c>
      <c r="J17">
        <f>+E17</f>
        <v>9</v>
      </c>
      <c r="K17">
        <f>IF(((I17+J17)&gt;3),IF(I17&gt;5,1,0),0)</f>
        <v>0</v>
      </c>
      <c r="L17">
        <f>IF(((I17+J17)&gt;3),IF(J17=I17,1,0),0)</f>
        <v>0</v>
      </c>
      <c r="M17">
        <f>IF(((J17+K17)&gt;3),IF(I17&lt;J17,1,0),0)</f>
        <v>1</v>
      </c>
      <c r="P17">
        <f>IF(((N17+O17)&gt;3),IF(N17&gt;5,1,0),0)</f>
        <v>0</v>
      </c>
      <c r="Q17">
        <f>IF(((N17+O17)&gt;3),IF(O17=N17,1,0),0)</f>
        <v>0</v>
      </c>
      <c r="R17">
        <f>IF(((O17+P17)&gt;3),IF(N17&lt;O17,1,0),0)</f>
        <v>0</v>
      </c>
      <c r="U17">
        <f>IF(((S17+T17)&gt;3),IF(S17&gt;5,1,0),0)</f>
        <v>0</v>
      </c>
      <c r="V17">
        <f>IF(((S17+T17)&gt;3),IF(T17=S17,1,0),0)</f>
        <v>0</v>
      </c>
      <c r="W17">
        <f>IF(((T17+U17)&gt;3),IF(S17&lt;T17,1,0),0)</f>
        <v>0</v>
      </c>
      <c r="Z17">
        <f>IF(((X17+Y17)&gt;3),IF(X17&gt;5,1,0),0)</f>
        <v>0</v>
      </c>
      <c r="AA17">
        <f>IF(((X17+Y17)&gt;3),IF(Y17=X17,1,0),0)</f>
        <v>0</v>
      </c>
      <c r="AB17">
        <f>IF(((Y17+Z17)&gt;3),IF(X17&lt;Y17,1,0),0)</f>
        <v>0</v>
      </c>
      <c r="AE17">
        <f>IF(((AC17+AD17)&gt;3),IF(AC17&gt;5,1,0),0)</f>
        <v>0</v>
      </c>
      <c r="AF17">
        <f>IF(((AC17+AD17)&gt;3),IF(AD17=AC17,1,0),0)</f>
        <v>0</v>
      </c>
      <c r="AG17">
        <f>IF(((AD17+AE17)&gt;3),IF(AC17&lt;AD17,1,0),0)</f>
        <v>0</v>
      </c>
      <c r="AJ17">
        <f>IF(((AH17+AI17)&gt;3),IF(AH17&gt;5,1,0),0)</f>
        <v>0</v>
      </c>
      <c r="AK17">
        <f>IF(((AH17+AI17)&gt;3),IF(AI17=AH17,1,0),0)</f>
        <v>0</v>
      </c>
      <c r="AL17">
        <f>IF(((AI17+AJ17)&gt;3),IF(AH17&lt;AI17,1,0),0)</f>
        <v>0</v>
      </c>
      <c r="AO17">
        <f>IF(((AM17+AN17)&gt;3),IF(AM17&gt;5,1,0),0)</f>
        <v>0</v>
      </c>
      <c r="AP17">
        <f>IF(((AM17+AN17)&gt;3),IF(AN17=AM17,1,0),0)</f>
        <v>0</v>
      </c>
      <c r="AQ17">
        <f>IF(((AN17+AO17)&gt;3),IF(AM17&lt;AN17,1,0),0)</f>
        <v>0</v>
      </c>
      <c r="AT17">
        <f>IF(((AR17+AS17)&gt;3),IF(AR17&gt;5,1,0),0)</f>
        <v>0</v>
      </c>
      <c r="AU17">
        <f>IF(((AR17+AS17)&gt;3),IF(AS17=AR17,1,0),0)</f>
        <v>0</v>
      </c>
      <c r="AV17">
        <f>IF(((AS17+AT17)&gt;3),IF(AR17&lt;AS17,1,0),0)</f>
        <v>0</v>
      </c>
      <c r="AY17">
        <f>IF(((AW17+AX17)&gt;3),IF(AW17&gt;5,1,0),0)</f>
        <v>0</v>
      </c>
      <c r="AZ17">
        <f>IF(((AW17+AX17)&gt;3),IF(AX17=AW17,1,0),0)</f>
        <v>0</v>
      </c>
      <c r="BA17">
        <f>IF(((AX17+AY17)&gt;3),IF(AW17&lt;AX17,1,0),0)</f>
        <v>0</v>
      </c>
      <c r="BB17">
        <f>+E17</f>
        <v>9</v>
      </c>
      <c r="BC17">
        <f>+C17</f>
        <v>1</v>
      </c>
      <c r="BD17">
        <f>IF(((BB17+BC17)&gt;3),IF(BB17&gt;5,1,0),0)</f>
        <v>1</v>
      </c>
      <c r="BE17">
        <f>IF(((BB17+BC17)&gt;3),IF(BC17=BB17,1,0),0)</f>
        <v>0</v>
      </c>
      <c r="BF17">
        <f>IF(((BC17+BB17)&gt;3),IF(BB17&lt;BC17,1,0),0)</f>
        <v>0</v>
      </c>
    </row>
    <row r="18" spans="2:58" ht="12.75">
      <c r="B18" t="str">
        <f>+B</f>
        <v>Wanstead &amp; Woodford</v>
      </c>
      <c r="C18" s="3">
        <f>+'Averages week by week'!H113</f>
        <v>6</v>
      </c>
      <c r="D18" s="3" t="s">
        <v>34</v>
      </c>
      <c r="E18" s="3">
        <f>+'Averages week by week'!H57</f>
        <v>4</v>
      </c>
      <c r="F18" t="str">
        <f>+I</f>
        <v>Mossford 7</v>
      </c>
      <c r="K18">
        <f aca="true" t="shared" si="0" ref="K18:K81">IF(((I18+J18)&gt;3),IF(I18&gt;5,1,0),0)</f>
        <v>0</v>
      </c>
      <c r="L18">
        <f aca="true" t="shared" si="1" ref="L18:L81">IF(((I18+J18)&gt;3),IF(J18=I18,1,0),0)</f>
        <v>0</v>
      </c>
      <c r="M18">
        <f aca="true" t="shared" si="2" ref="M18:M81">IF(((J18+K18)&gt;3),IF(I18&lt;J18,1,0),0)</f>
        <v>0</v>
      </c>
      <c r="N18">
        <f>+C18</f>
        <v>6</v>
      </c>
      <c r="O18">
        <f>+E18</f>
        <v>4</v>
      </c>
      <c r="P18">
        <f aca="true" t="shared" si="3" ref="P18:P81">IF(((N18+O18)&gt;3),IF(N18&gt;5,1,0),0)</f>
        <v>1</v>
      </c>
      <c r="Q18">
        <f aca="true" t="shared" si="4" ref="Q18:Q81">IF(((N18+O18)&gt;3),IF(O18=N18,1,0),0)</f>
        <v>0</v>
      </c>
      <c r="R18">
        <f aca="true" t="shared" si="5" ref="R18:R81">IF(((O18+P18)&gt;3),IF(N18&lt;O18,1,0),0)</f>
        <v>0</v>
      </c>
      <c r="U18">
        <f aca="true" t="shared" si="6" ref="U18:U81">IF(((S18+T18)&gt;3),IF(S18&gt;5,1,0),0)</f>
        <v>0</v>
      </c>
      <c r="V18">
        <f aca="true" t="shared" si="7" ref="V18:V81">IF(((S18+T18)&gt;3),IF(T18=S18,1,0),0)</f>
        <v>0</v>
      </c>
      <c r="W18">
        <f aca="true" t="shared" si="8" ref="W18:W81">IF(((T18+U18)&gt;3),IF(S18&lt;T18,1,0),0)</f>
        <v>0</v>
      </c>
      <c r="Z18">
        <f aca="true" t="shared" si="9" ref="Z18:Z81">IF(((X18+Y18)&gt;3),IF(X18&gt;5,1,0),0)</f>
        <v>0</v>
      </c>
      <c r="AA18">
        <f aca="true" t="shared" si="10" ref="AA18:AA81">IF(((X18+Y18)&gt;3),IF(Y18=X18,1,0),0)</f>
        <v>0</v>
      </c>
      <c r="AB18">
        <f aca="true" t="shared" si="11" ref="AB18:AB81">IF(((Y18+Z18)&gt;3),IF(X18&lt;Y18,1,0),0)</f>
        <v>0</v>
      </c>
      <c r="AE18">
        <f aca="true" t="shared" si="12" ref="AE18:AE81">IF(((AC18+AD18)&gt;3),IF(AC18&gt;5,1,0),0)</f>
        <v>0</v>
      </c>
      <c r="AF18">
        <f aca="true" t="shared" si="13" ref="AF18:AF81">IF(((AC18+AD18)&gt;3),IF(AD18=AC18,1,0),0)</f>
        <v>0</v>
      </c>
      <c r="AG18">
        <f aca="true" t="shared" si="14" ref="AG18:AG81">IF(((AD18+AE18)&gt;3),IF(AC18&lt;AD18,1,0),0)</f>
        <v>0</v>
      </c>
      <c r="AJ18">
        <f aca="true" t="shared" si="15" ref="AJ18:AJ81">IF(((AH18+AI18)&gt;3),IF(AH18&gt;5,1,0),0)</f>
        <v>0</v>
      </c>
      <c r="AK18">
        <f aca="true" t="shared" si="16" ref="AK18:AK81">IF(((AH18+AI18)&gt;3),IF(AI18=AH18,1,0),0)</f>
        <v>0</v>
      </c>
      <c r="AL18">
        <f aca="true" t="shared" si="17" ref="AL18:AL81">IF(((AI18+AJ18)&gt;3),IF(AH18&lt;AI18,1,0),0)</f>
        <v>0</v>
      </c>
      <c r="AO18">
        <f aca="true" t="shared" si="18" ref="AO18:AO81">IF(((AM18+AN18)&gt;3),IF(AM18&gt;5,1,0),0)</f>
        <v>0</v>
      </c>
      <c r="AP18">
        <f aca="true" t="shared" si="19" ref="AP18:AP81">IF(((AM18+AN18)&gt;3),IF(AN18=AM18,1,0),0)</f>
        <v>0</v>
      </c>
      <c r="AQ18">
        <f aca="true" t="shared" si="20" ref="AQ18:AQ81">IF(((AN18+AO18)&gt;3),IF(AM18&lt;AN18,1,0),0)</f>
        <v>0</v>
      </c>
      <c r="AT18">
        <f aca="true" t="shared" si="21" ref="AT18:AT81">IF(((AR18+AS18)&gt;3),IF(AR18&gt;5,1,0),0)</f>
        <v>0</v>
      </c>
      <c r="AU18">
        <f aca="true" t="shared" si="22" ref="AU18:AU81">IF(((AR18+AS18)&gt;3),IF(AS18=AR18,1,0),0)</f>
        <v>0</v>
      </c>
      <c r="AV18">
        <f aca="true" t="shared" si="23" ref="AV18:AV81">IF(((AS18+AT18)&gt;3),IF(AR18&lt;AS18,1,0),0)</f>
        <v>0</v>
      </c>
      <c r="AW18">
        <f>+E18</f>
        <v>4</v>
      </c>
      <c r="AX18">
        <f>+C18</f>
        <v>6</v>
      </c>
      <c r="AY18">
        <f aca="true" t="shared" si="24" ref="AY18:AY81">IF(((AW18+AX18)&gt;3),IF(AW18&gt;5,1,0),0)</f>
        <v>0</v>
      </c>
      <c r="AZ18">
        <f aca="true" t="shared" si="25" ref="AZ18:AZ81">IF(((AW18+AX18)&gt;3),IF(AX18=AW18,1,0),0)</f>
        <v>0</v>
      </c>
      <c r="BA18">
        <f aca="true" t="shared" si="26" ref="BA18:BA81">IF(((AX18+AY18)&gt;3),IF(AW18&lt;AX18,1,0),0)</f>
        <v>1</v>
      </c>
      <c r="BD18">
        <f aca="true" t="shared" si="27" ref="BD18:BD81">IF(((BB18+BC18)&gt;3),IF(BB18&gt;5,1,0),0)</f>
        <v>0</v>
      </c>
      <c r="BE18">
        <f aca="true" t="shared" si="28" ref="BE18:BE81">IF(((BB18+BC18)&gt;3),IF(BC18=BB18,1,0),0)</f>
        <v>0</v>
      </c>
      <c r="BF18">
        <f aca="true" t="shared" si="29" ref="BF18:BF81">IF(((BC18+BB18)&gt;3),IF(BB18&lt;BC18,1,0),0)</f>
        <v>0</v>
      </c>
    </row>
    <row r="19" spans="2:58" ht="12.75">
      <c r="B19" t="str">
        <f>+CC</f>
        <v>Redbridge Social 1</v>
      </c>
      <c r="C19" s="3">
        <f>+'Averages week by week'!H79</f>
        <v>3</v>
      </c>
      <c r="D19" s="3" t="s">
        <v>34</v>
      </c>
      <c r="E19" s="3">
        <f>+'Averages week by week'!H91</f>
        <v>7</v>
      </c>
      <c r="F19" t="str">
        <f>+H</f>
        <v>Rendezvous 2</v>
      </c>
      <c r="K19">
        <f t="shared" si="0"/>
        <v>0</v>
      </c>
      <c r="L19">
        <f t="shared" si="1"/>
        <v>0</v>
      </c>
      <c r="M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>+C19</f>
        <v>3</v>
      </c>
      <c r="T19">
        <f>+E19</f>
        <v>7</v>
      </c>
      <c r="U19">
        <f t="shared" si="6"/>
        <v>0</v>
      </c>
      <c r="V19">
        <f t="shared" si="7"/>
        <v>0</v>
      </c>
      <c r="W19">
        <f t="shared" si="8"/>
        <v>1</v>
      </c>
      <c r="Z19">
        <f t="shared" si="9"/>
        <v>0</v>
      </c>
      <c r="AA19">
        <f t="shared" si="10"/>
        <v>0</v>
      </c>
      <c r="AB19">
        <f t="shared" si="11"/>
        <v>0</v>
      </c>
      <c r="AE19">
        <f t="shared" si="12"/>
        <v>0</v>
      </c>
      <c r="AF19">
        <f t="shared" si="13"/>
        <v>0</v>
      </c>
      <c r="AG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O19">
        <f t="shared" si="18"/>
        <v>0</v>
      </c>
      <c r="AP19">
        <f t="shared" si="19"/>
        <v>0</v>
      </c>
      <c r="AQ19">
        <f t="shared" si="20"/>
        <v>0</v>
      </c>
      <c r="AR19">
        <f>+E19</f>
        <v>7</v>
      </c>
      <c r="AS19">
        <f>+C19</f>
        <v>3</v>
      </c>
      <c r="AT19">
        <f t="shared" si="21"/>
        <v>1</v>
      </c>
      <c r="AU19">
        <f t="shared" si="22"/>
        <v>0</v>
      </c>
      <c r="AV19">
        <f t="shared" si="23"/>
        <v>0</v>
      </c>
      <c r="AY19">
        <f t="shared" si="24"/>
        <v>0</v>
      </c>
      <c r="AZ19">
        <f t="shared" si="25"/>
        <v>0</v>
      </c>
      <c r="BA19">
        <f t="shared" si="26"/>
        <v>0</v>
      </c>
      <c r="BD19">
        <f t="shared" si="27"/>
        <v>0</v>
      </c>
      <c r="BE19">
        <f t="shared" si="28"/>
        <v>0</v>
      </c>
      <c r="BF19">
        <f t="shared" si="29"/>
        <v>0</v>
      </c>
    </row>
    <row r="20" spans="2:58" ht="12.75">
      <c r="B20" t="str">
        <f>+D</f>
        <v>Heathcote 4</v>
      </c>
      <c r="C20" s="3">
        <f>+'Averages week by week'!H36</f>
        <v>7</v>
      </c>
      <c r="D20" s="3" t="s">
        <v>34</v>
      </c>
      <c r="E20" s="3">
        <f>+'Averages week by week'!H68</f>
        <v>3</v>
      </c>
      <c r="F20" t="str">
        <f>+G</f>
        <v>Redbridge 2</v>
      </c>
      <c r="K20">
        <f t="shared" si="0"/>
        <v>0</v>
      </c>
      <c r="L20">
        <f t="shared" si="1"/>
        <v>0</v>
      </c>
      <c r="M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>+C20</f>
        <v>7</v>
      </c>
      <c r="Y20">
        <f>+E20</f>
        <v>3</v>
      </c>
      <c r="Z20">
        <f t="shared" si="9"/>
        <v>1</v>
      </c>
      <c r="AA20">
        <f t="shared" si="10"/>
        <v>0</v>
      </c>
      <c r="AB20">
        <f t="shared" si="11"/>
        <v>0</v>
      </c>
      <c r="AE20">
        <f t="shared" si="12"/>
        <v>0</v>
      </c>
      <c r="AF20">
        <f t="shared" si="13"/>
        <v>0</v>
      </c>
      <c r="AG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>+E20</f>
        <v>3</v>
      </c>
      <c r="AN20">
        <f>+C20</f>
        <v>7</v>
      </c>
      <c r="AO20">
        <f t="shared" si="18"/>
        <v>0</v>
      </c>
      <c r="AP20">
        <f t="shared" si="19"/>
        <v>0</v>
      </c>
      <c r="AQ20">
        <f t="shared" si="20"/>
        <v>1</v>
      </c>
      <c r="AT20">
        <f t="shared" si="21"/>
        <v>0</v>
      </c>
      <c r="AU20">
        <f t="shared" si="22"/>
        <v>0</v>
      </c>
      <c r="AV20">
        <f t="shared" si="23"/>
        <v>0</v>
      </c>
      <c r="AY20">
        <f t="shared" si="24"/>
        <v>0</v>
      </c>
      <c r="AZ20">
        <f t="shared" si="25"/>
        <v>0</v>
      </c>
      <c r="BA20">
        <f t="shared" si="26"/>
        <v>0</v>
      </c>
      <c r="BD20">
        <f t="shared" si="27"/>
        <v>0</v>
      </c>
      <c r="BE20">
        <f t="shared" si="28"/>
        <v>0</v>
      </c>
      <c r="BF20">
        <f t="shared" si="29"/>
        <v>0</v>
      </c>
    </row>
    <row r="21" spans="2:58" ht="12.75">
      <c r="B21" t="str">
        <f>+E</f>
        <v>Grove</v>
      </c>
      <c r="C21" s="3">
        <f>+'Averages week by week'!H18</f>
        <v>6</v>
      </c>
      <c r="D21" s="3" t="s">
        <v>34</v>
      </c>
      <c r="E21" s="3">
        <f>+'Averages week by week'!H127</f>
        <v>0</v>
      </c>
      <c r="F21" t="str">
        <f>+F</f>
        <v>Woodlands 2</v>
      </c>
      <c r="G21" s="6" t="s">
        <v>154</v>
      </c>
      <c r="K21">
        <f t="shared" si="0"/>
        <v>0</v>
      </c>
      <c r="L21">
        <f t="shared" si="1"/>
        <v>0</v>
      </c>
      <c r="M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U21">
        <f t="shared" si="6"/>
        <v>0</v>
      </c>
      <c r="V21">
        <f t="shared" si="7"/>
        <v>0</v>
      </c>
      <c r="W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C21">
        <f>+C21</f>
        <v>6</v>
      </c>
      <c r="AD21">
        <f>+E21</f>
        <v>0</v>
      </c>
      <c r="AE21">
        <f t="shared" si="12"/>
        <v>1</v>
      </c>
      <c r="AF21">
        <f t="shared" si="13"/>
        <v>0</v>
      </c>
      <c r="AG21">
        <f t="shared" si="14"/>
        <v>0</v>
      </c>
      <c r="AH21">
        <f>+E21</f>
        <v>0</v>
      </c>
      <c r="AI21">
        <f>+C21</f>
        <v>6</v>
      </c>
      <c r="AJ21">
        <f t="shared" si="15"/>
        <v>0</v>
      </c>
      <c r="AK21">
        <f t="shared" si="16"/>
        <v>0</v>
      </c>
      <c r="AL21">
        <f t="shared" si="17"/>
        <v>1</v>
      </c>
      <c r="AO21">
        <f t="shared" si="18"/>
        <v>0</v>
      </c>
      <c r="AP21">
        <f t="shared" si="19"/>
        <v>0</v>
      </c>
      <c r="AQ21">
        <f t="shared" si="20"/>
        <v>0</v>
      </c>
      <c r="AT21">
        <f t="shared" si="21"/>
        <v>0</v>
      </c>
      <c r="AU21">
        <f t="shared" si="22"/>
        <v>0</v>
      </c>
      <c r="AV21">
        <f t="shared" si="23"/>
        <v>0</v>
      </c>
      <c r="AY21">
        <f t="shared" si="24"/>
        <v>0</v>
      </c>
      <c r="AZ21">
        <f t="shared" si="25"/>
        <v>0</v>
      </c>
      <c r="BA21">
        <f t="shared" si="26"/>
        <v>0</v>
      </c>
      <c r="BD21">
        <f t="shared" si="27"/>
        <v>0</v>
      </c>
      <c r="BE21">
        <f t="shared" si="28"/>
        <v>0</v>
      </c>
      <c r="BF21">
        <f t="shared" si="29"/>
        <v>0</v>
      </c>
    </row>
    <row r="22" spans="3:58" ht="12.75">
      <c r="C22" s="3"/>
      <c r="D22" s="3"/>
      <c r="E22" s="3"/>
      <c r="K22">
        <f t="shared" si="0"/>
        <v>0</v>
      </c>
      <c r="L22">
        <f t="shared" si="1"/>
        <v>0</v>
      </c>
      <c r="M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U22">
        <f t="shared" si="6"/>
        <v>0</v>
      </c>
      <c r="V22">
        <f t="shared" si="7"/>
        <v>0</v>
      </c>
      <c r="W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E22">
        <f t="shared" si="12"/>
        <v>0</v>
      </c>
      <c r="AF22">
        <f t="shared" si="13"/>
        <v>0</v>
      </c>
      <c r="AG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O22">
        <f t="shared" si="18"/>
        <v>0</v>
      </c>
      <c r="AP22">
        <f t="shared" si="19"/>
        <v>0</v>
      </c>
      <c r="AQ22">
        <f t="shared" si="20"/>
        <v>0</v>
      </c>
      <c r="AT22">
        <f t="shared" si="21"/>
        <v>0</v>
      </c>
      <c r="AU22">
        <f t="shared" si="22"/>
        <v>0</v>
      </c>
      <c r="AV22">
        <f t="shared" si="23"/>
        <v>0</v>
      </c>
      <c r="AY22">
        <f t="shared" si="24"/>
        <v>0</v>
      </c>
      <c r="AZ22">
        <f t="shared" si="25"/>
        <v>0</v>
      </c>
      <c r="BA22">
        <f t="shared" si="26"/>
        <v>0</v>
      </c>
      <c r="BD22">
        <f t="shared" si="27"/>
        <v>0</v>
      </c>
      <c r="BE22">
        <f t="shared" si="28"/>
        <v>0</v>
      </c>
      <c r="BF22">
        <f t="shared" si="29"/>
        <v>0</v>
      </c>
    </row>
    <row r="23" spans="1:58" ht="12.75">
      <c r="A23" t="s">
        <v>11</v>
      </c>
      <c r="C23" s="3"/>
      <c r="D23" s="3"/>
      <c r="E23" s="3"/>
      <c r="F23" s="1">
        <f>+F15+7</f>
        <v>38257</v>
      </c>
      <c r="K23">
        <f t="shared" si="0"/>
        <v>0</v>
      </c>
      <c r="L23">
        <f t="shared" si="1"/>
        <v>0</v>
      </c>
      <c r="M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U23">
        <f t="shared" si="6"/>
        <v>0</v>
      </c>
      <c r="V23">
        <f t="shared" si="7"/>
        <v>0</v>
      </c>
      <c r="W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E23">
        <f t="shared" si="12"/>
        <v>0</v>
      </c>
      <c r="AF23">
        <f t="shared" si="13"/>
        <v>0</v>
      </c>
      <c r="AG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O23">
        <f t="shared" si="18"/>
        <v>0</v>
      </c>
      <c r="AP23">
        <f t="shared" si="19"/>
        <v>0</v>
      </c>
      <c r="AQ23">
        <f t="shared" si="20"/>
        <v>0</v>
      </c>
      <c r="AT23">
        <f t="shared" si="21"/>
        <v>0</v>
      </c>
      <c r="AU23">
        <f t="shared" si="22"/>
        <v>0</v>
      </c>
      <c r="AV23">
        <f t="shared" si="23"/>
        <v>0</v>
      </c>
      <c r="AY23">
        <f t="shared" si="24"/>
        <v>0</v>
      </c>
      <c r="AZ23">
        <f t="shared" si="25"/>
        <v>0</v>
      </c>
      <c r="BA23">
        <f t="shared" si="26"/>
        <v>0</v>
      </c>
      <c r="BD23">
        <f t="shared" si="27"/>
        <v>0</v>
      </c>
      <c r="BE23">
        <f t="shared" si="28"/>
        <v>0</v>
      </c>
      <c r="BF23">
        <f t="shared" si="29"/>
        <v>0</v>
      </c>
    </row>
    <row r="24" spans="3:58" ht="12.75">
      <c r="C24" s="3"/>
      <c r="D24" s="3"/>
      <c r="E24" s="3"/>
      <c r="K24">
        <f t="shared" si="0"/>
        <v>0</v>
      </c>
      <c r="L24">
        <f t="shared" si="1"/>
        <v>0</v>
      </c>
      <c r="M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E24">
        <f t="shared" si="12"/>
        <v>0</v>
      </c>
      <c r="AF24">
        <f t="shared" si="13"/>
        <v>0</v>
      </c>
      <c r="AG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O24">
        <f t="shared" si="18"/>
        <v>0</v>
      </c>
      <c r="AP24">
        <f t="shared" si="19"/>
        <v>0</v>
      </c>
      <c r="AQ24">
        <f t="shared" si="20"/>
        <v>0</v>
      </c>
      <c r="AT24">
        <f t="shared" si="21"/>
        <v>0</v>
      </c>
      <c r="AU24">
        <f t="shared" si="22"/>
        <v>0</v>
      </c>
      <c r="AV24">
        <f t="shared" si="23"/>
        <v>0</v>
      </c>
      <c r="AY24">
        <f t="shared" si="24"/>
        <v>0</v>
      </c>
      <c r="AZ24">
        <f t="shared" si="25"/>
        <v>0</v>
      </c>
      <c r="BA24">
        <f t="shared" si="26"/>
        <v>0</v>
      </c>
      <c r="BD24">
        <f t="shared" si="27"/>
        <v>0</v>
      </c>
      <c r="BE24">
        <f t="shared" si="28"/>
        <v>0</v>
      </c>
      <c r="BF24">
        <f t="shared" si="29"/>
        <v>0</v>
      </c>
    </row>
    <row r="25" spans="2:58" ht="12.75">
      <c r="B25" t="str">
        <f>+I</f>
        <v>Mossford 7</v>
      </c>
      <c r="C25" s="3">
        <f>+'Averages week by week'!J57</f>
        <v>3</v>
      </c>
      <c r="D25" s="3" t="s">
        <v>34</v>
      </c>
      <c r="E25" s="3">
        <f>+'Averages week by week'!J48</f>
        <v>7</v>
      </c>
      <c r="F25" t="str">
        <f>+a</f>
        <v>Mossford 6</v>
      </c>
      <c r="I25">
        <f>+E25</f>
        <v>7</v>
      </c>
      <c r="J25">
        <f>+C25</f>
        <v>3</v>
      </c>
      <c r="K25">
        <f t="shared" si="0"/>
        <v>1</v>
      </c>
      <c r="L25">
        <f t="shared" si="1"/>
        <v>0</v>
      </c>
      <c r="M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U25">
        <f t="shared" si="6"/>
        <v>0</v>
      </c>
      <c r="V25">
        <f t="shared" si="7"/>
        <v>0</v>
      </c>
      <c r="W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E25">
        <f t="shared" si="12"/>
        <v>0</v>
      </c>
      <c r="AF25">
        <f t="shared" si="13"/>
        <v>0</v>
      </c>
      <c r="AG25">
        <f t="shared" si="14"/>
        <v>0</v>
      </c>
      <c r="AJ25">
        <f t="shared" si="15"/>
        <v>0</v>
      </c>
      <c r="AK25">
        <f t="shared" si="16"/>
        <v>0</v>
      </c>
      <c r="AL25">
        <f t="shared" si="17"/>
        <v>0</v>
      </c>
      <c r="AO25">
        <f t="shared" si="18"/>
        <v>0</v>
      </c>
      <c r="AP25">
        <f t="shared" si="19"/>
        <v>0</v>
      </c>
      <c r="AQ25">
        <f t="shared" si="20"/>
        <v>0</v>
      </c>
      <c r="AT25">
        <f t="shared" si="21"/>
        <v>0</v>
      </c>
      <c r="AU25">
        <f t="shared" si="22"/>
        <v>0</v>
      </c>
      <c r="AV25">
        <f t="shared" si="23"/>
        <v>0</v>
      </c>
      <c r="AW25">
        <f>+C25</f>
        <v>3</v>
      </c>
      <c r="AX25">
        <f>+E25</f>
        <v>7</v>
      </c>
      <c r="AY25">
        <f t="shared" si="24"/>
        <v>0</v>
      </c>
      <c r="AZ25">
        <f t="shared" si="25"/>
        <v>0</v>
      </c>
      <c r="BA25">
        <f t="shared" si="26"/>
        <v>1</v>
      </c>
      <c r="BD25">
        <f t="shared" si="27"/>
        <v>0</v>
      </c>
      <c r="BE25">
        <f t="shared" si="28"/>
        <v>0</v>
      </c>
      <c r="BF25">
        <f t="shared" si="29"/>
        <v>0</v>
      </c>
    </row>
    <row r="26" spans="2:58" ht="12.75">
      <c r="B26" t="str">
        <f>+H</f>
        <v>Rendezvous 2</v>
      </c>
      <c r="C26" s="3">
        <f>+'Averages week by week'!J91</f>
        <v>8</v>
      </c>
      <c r="D26" s="3" t="s">
        <v>34</v>
      </c>
      <c r="E26" s="3">
        <f>+'Averages week by week'!J113</f>
        <v>2</v>
      </c>
      <c r="F26" t="str">
        <f>+B</f>
        <v>Wanstead &amp; Woodford</v>
      </c>
      <c r="K26">
        <f t="shared" si="0"/>
        <v>0</v>
      </c>
      <c r="L26">
        <f t="shared" si="1"/>
        <v>0</v>
      </c>
      <c r="M26">
        <f t="shared" si="2"/>
        <v>0</v>
      </c>
      <c r="N26">
        <f>+E26</f>
        <v>2</v>
      </c>
      <c r="O26">
        <f>+C26</f>
        <v>8</v>
      </c>
      <c r="P26">
        <f t="shared" si="3"/>
        <v>0</v>
      </c>
      <c r="Q26">
        <f t="shared" si="4"/>
        <v>0</v>
      </c>
      <c r="R26">
        <f t="shared" si="5"/>
        <v>1</v>
      </c>
      <c r="U26">
        <f t="shared" si="6"/>
        <v>0</v>
      </c>
      <c r="V26">
        <f t="shared" si="7"/>
        <v>0</v>
      </c>
      <c r="W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E26">
        <f t="shared" si="12"/>
        <v>0</v>
      </c>
      <c r="AF26">
        <f t="shared" si="13"/>
        <v>0</v>
      </c>
      <c r="AG26">
        <f t="shared" si="14"/>
        <v>0</v>
      </c>
      <c r="AJ26">
        <f t="shared" si="15"/>
        <v>0</v>
      </c>
      <c r="AK26">
        <f t="shared" si="16"/>
        <v>0</v>
      </c>
      <c r="AL26">
        <f t="shared" si="17"/>
        <v>0</v>
      </c>
      <c r="AO26">
        <f t="shared" si="18"/>
        <v>0</v>
      </c>
      <c r="AP26">
        <f t="shared" si="19"/>
        <v>0</v>
      </c>
      <c r="AQ26">
        <f t="shared" si="20"/>
        <v>0</v>
      </c>
      <c r="AR26">
        <f>+C26</f>
        <v>8</v>
      </c>
      <c r="AS26">
        <f>+E26</f>
        <v>2</v>
      </c>
      <c r="AT26">
        <f t="shared" si="21"/>
        <v>1</v>
      </c>
      <c r="AU26">
        <f t="shared" si="22"/>
        <v>0</v>
      </c>
      <c r="AV26">
        <f t="shared" si="23"/>
        <v>0</v>
      </c>
      <c r="AY26">
        <f t="shared" si="24"/>
        <v>0</v>
      </c>
      <c r="AZ26">
        <f t="shared" si="25"/>
        <v>0</v>
      </c>
      <c r="BA26">
        <f t="shared" si="26"/>
        <v>0</v>
      </c>
      <c r="BD26">
        <f t="shared" si="27"/>
        <v>0</v>
      </c>
      <c r="BE26">
        <f t="shared" si="28"/>
        <v>0</v>
      </c>
      <c r="BF26">
        <f t="shared" si="29"/>
        <v>0</v>
      </c>
    </row>
    <row r="27" spans="2:58" ht="12.75">
      <c r="B27" t="str">
        <f>+G</f>
        <v>Redbridge 2</v>
      </c>
      <c r="C27" s="3">
        <f>+'Averages week by week'!J68</f>
        <v>2</v>
      </c>
      <c r="D27" s="3" t="s">
        <v>34</v>
      </c>
      <c r="E27" s="3">
        <f>+'Averages week by week'!J79</f>
        <v>8</v>
      </c>
      <c r="F27" t="str">
        <f>+CC</f>
        <v>Redbridge Social 1</v>
      </c>
      <c r="K27">
        <f t="shared" si="0"/>
        <v>0</v>
      </c>
      <c r="L27">
        <f t="shared" si="1"/>
        <v>0</v>
      </c>
      <c r="M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>+E27</f>
        <v>8</v>
      </c>
      <c r="T27">
        <f>+C27</f>
        <v>2</v>
      </c>
      <c r="U27">
        <f t="shared" si="6"/>
        <v>1</v>
      </c>
      <c r="V27">
        <f t="shared" si="7"/>
        <v>0</v>
      </c>
      <c r="W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E27">
        <f t="shared" si="12"/>
        <v>0</v>
      </c>
      <c r="AF27">
        <f t="shared" si="13"/>
        <v>0</v>
      </c>
      <c r="AG27">
        <f t="shared" si="14"/>
        <v>0</v>
      </c>
      <c r="AJ27">
        <f t="shared" si="15"/>
        <v>0</v>
      </c>
      <c r="AK27">
        <f t="shared" si="16"/>
        <v>0</v>
      </c>
      <c r="AL27">
        <f t="shared" si="17"/>
        <v>0</v>
      </c>
      <c r="AM27">
        <f>+C27</f>
        <v>2</v>
      </c>
      <c r="AN27">
        <f>+E27</f>
        <v>8</v>
      </c>
      <c r="AO27">
        <f t="shared" si="18"/>
        <v>0</v>
      </c>
      <c r="AP27">
        <f t="shared" si="19"/>
        <v>0</v>
      </c>
      <c r="AQ27">
        <f t="shared" si="20"/>
        <v>1</v>
      </c>
      <c r="AT27">
        <f t="shared" si="21"/>
        <v>0</v>
      </c>
      <c r="AU27">
        <f t="shared" si="22"/>
        <v>0</v>
      </c>
      <c r="AV27">
        <f t="shared" si="23"/>
        <v>0</v>
      </c>
      <c r="AY27">
        <f t="shared" si="24"/>
        <v>0</v>
      </c>
      <c r="AZ27">
        <f t="shared" si="25"/>
        <v>0</v>
      </c>
      <c r="BA27">
        <f t="shared" si="26"/>
        <v>0</v>
      </c>
      <c r="BD27">
        <f t="shared" si="27"/>
        <v>0</v>
      </c>
      <c r="BE27">
        <f t="shared" si="28"/>
        <v>0</v>
      </c>
      <c r="BF27">
        <f t="shared" si="29"/>
        <v>0</v>
      </c>
    </row>
    <row r="28" spans="2:58" ht="12.75">
      <c r="B28" t="str">
        <f>+F</f>
        <v>Woodlands 2</v>
      </c>
      <c r="C28" s="3">
        <f>+'Averages week by week'!J127</f>
        <v>4</v>
      </c>
      <c r="D28" s="3" t="s">
        <v>34</v>
      </c>
      <c r="E28" s="3">
        <f>+'Averages week by week'!J36</f>
        <v>6</v>
      </c>
      <c r="F28" t="str">
        <f>+D</f>
        <v>Heathcote 4</v>
      </c>
      <c r="K28">
        <f t="shared" si="0"/>
        <v>0</v>
      </c>
      <c r="L28">
        <f t="shared" si="1"/>
        <v>0</v>
      </c>
      <c r="M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  <c r="X28">
        <f>+E28</f>
        <v>6</v>
      </c>
      <c r="Y28">
        <f>+C28</f>
        <v>4</v>
      </c>
      <c r="Z28">
        <f t="shared" si="9"/>
        <v>1</v>
      </c>
      <c r="AA28">
        <f t="shared" si="10"/>
        <v>0</v>
      </c>
      <c r="AB28">
        <f t="shared" si="11"/>
        <v>0</v>
      </c>
      <c r="AE28">
        <f t="shared" si="12"/>
        <v>0</v>
      </c>
      <c r="AF28">
        <f t="shared" si="13"/>
        <v>0</v>
      </c>
      <c r="AG28">
        <f t="shared" si="14"/>
        <v>0</v>
      </c>
      <c r="AH28">
        <f>+C28</f>
        <v>4</v>
      </c>
      <c r="AI28">
        <f>+E28</f>
        <v>6</v>
      </c>
      <c r="AJ28">
        <f t="shared" si="15"/>
        <v>0</v>
      </c>
      <c r="AK28">
        <f t="shared" si="16"/>
        <v>0</v>
      </c>
      <c r="AL28">
        <f t="shared" si="17"/>
        <v>1</v>
      </c>
      <c r="AO28">
        <f t="shared" si="18"/>
        <v>0</v>
      </c>
      <c r="AP28">
        <f t="shared" si="19"/>
        <v>0</v>
      </c>
      <c r="AQ28">
        <f t="shared" si="20"/>
        <v>0</v>
      </c>
      <c r="AT28">
        <f t="shared" si="21"/>
        <v>0</v>
      </c>
      <c r="AU28">
        <f t="shared" si="22"/>
        <v>0</v>
      </c>
      <c r="AV28">
        <f t="shared" si="23"/>
        <v>0</v>
      </c>
      <c r="AY28">
        <f t="shared" si="24"/>
        <v>0</v>
      </c>
      <c r="AZ28">
        <f t="shared" si="25"/>
        <v>0</v>
      </c>
      <c r="BA28">
        <f t="shared" si="26"/>
        <v>0</v>
      </c>
      <c r="BD28">
        <f t="shared" si="27"/>
        <v>0</v>
      </c>
      <c r="BE28">
        <f t="shared" si="28"/>
        <v>0</v>
      </c>
      <c r="BF28">
        <f t="shared" si="29"/>
        <v>0</v>
      </c>
    </row>
    <row r="29" spans="2:58" ht="12.75">
      <c r="B29" t="str">
        <f>+J</f>
        <v>RTTL 3</v>
      </c>
      <c r="C29" s="3">
        <f>+'Averages week by week'!J103</f>
        <v>6</v>
      </c>
      <c r="D29" s="3" t="s">
        <v>34</v>
      </c>
      <c r="E29" s="3">
        <f>+'Averages week by week'!J18</f>
        <v>4</v>
      </c>
      <c r="F29" t="str">
        <f>+E</f>
        <v>Grove</v>
      </c>
      <c r="K29">
        <f t="shared" si="0"/>
        <v>0</v>
      </c>
      <c r="L29">
        <f t="shared" si="1"/>
        <v>0</v>
      </c>
      <c r="M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C29">
        <f>+E29</f>
        <v>4</v>
      </c>
      <c r="AD29">
        <f>+C29</f>
        <v>6</v>
      </c>
      <c r="AE29">
        <f>IF(((AC29+AD29)&gt;3),IF(AC29&gt;AD29,1,0),0)</f>
        <v>0</v>
      </c>
      <c r="AF29">
        <f t="shared" si="13"/>
        <v>0</v>
      </c>
      <c r="AG29">
        <f t="shared" si="14"/>
        <v>1</v>
      </c>
      <c r="AJ29">
        <f t="shared" si="15"/>
        <v>0</v>
      </c>
      <c r="AK29">
        <f t="shared" si="16"/>
        <v>0</v>
      </c>
      <c r="AL29">
        <f t="shared" si="17"/>
        <v>0</v>
      </c>
      <c r="AO29">
        <f t="shared" si="18"/>
        <v>0</v>
      </c>
      <c r="AP29">
        <f t="shared" si="19"/>
        <v>0</v>
      </c>
      <c r="AQ29">
        <f t="shared" si="20"/>
        <v>0</v>
      </c>
      <c r="AT29">
        <f t="shared" si="21"/>
        <v>0</v>
      </c>
      <c r="AU29">
        <f t="shared" si="22"/>
        <v>0</v>
      </c>
      <c r="AV29">
        <f t="shared" si="23"/>
        <v>0</v>
      </c>
      <c r="AY29">
        <f t="shared" si="24"/>
        <v>0</v>
      </c>
      <c r="AZ29">
        <f t="shared" si="25"/>
        <v>0</v>
      </c>
      <c r="BA29">
        <f t="shared" si="26"/>
        <v>0</v>
      </c>
      <c r="BB29">
        <f>+C29</f>
        <v>6</v>
      </c>
      <c r="BC29">
        <f>+E29</f>
        <v>4</v>
      </c>
      <c r="BD29">
        <f t="shared" si="27"/>
        <v>1</v>
      </c>
      <c r="BE29">
        <f t="shared" si="28"/>
        <v>0</v>
      </c>
      <c r="BF29">
        <f t="shared" si="29"/>
        <v>0</v>
      </c>
    </row>
    <row r="30" spans="3:58" ht="12.75">
      <c r="C30" s="3"/>
      <c r="D30" s="3"/>
      <c r="E30" s="3"/>
      <c r="K30">
        <f t="shared" si="0"/>
        <v>0</v>
      </c>
      <c r="L30">
        <f t="shared" si="1"/>
        <v>0</v>
      </c>
      <c r="M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E30">
        <f t="shared" si="12"/>
        <v>0</v>
      </c>
      <c r="AF30">
        <f t="shared" si="13"/>
        <v>0</v>
      </c>
      <c r="AG30">
        <f t="shared" si="14"/>
        <v>0</v>
      </c>
      <c r="AJ30">
        <f t="shared" si="15"/>
        <v>0</v>
      </c>
      <c r="AK30">
        <f t="shared" si="16"/>
        <v>0</v>
      </c>
      <c r="AL30">
        <f t="shared" si="17"/>
        <v>0</v>
      </c>
      <c r="AO30">
        <f t="shared" si="18"/>
        <v>0</v>
      </c>
      <c r="AP30">
        <f t="shared" si="19"/>
        <v>0</v>
      </c>
      <c r="AQ30">
        <f t="shared" si="20"/>
        <v>0</v>
      </c>
      <c r="AT30">
        <f t="shared" si="21"/>
        <v>0</v>
      </c>
      <c r="AU30">
        <f t="shared" si="22"/>
        <v>0</v>
      </c>
      <c r="AV30">
        <f t="shared" si="23"/>
        <v>0</v>
      </c>
      <c r="AY30">
        <f t="shared" si="24"/>
        <v>0</v>
      </c>
      <c r="AZ30">
        <f t="shared" si="25"/>
        <v>0</v>
      </c>
      <c r="BA30">
        <f t="shared" si="26"/>
        <v>0</v>
      </c>
      <c r="BD30">
        <f t="shared" si="27"/>
        <v>0</v>
      </c>
      <c r="BE30">
        <f t="shared" si="28"/>
        <v>0</v>
      </c>
      <c r="BF30">
        <f t="shared" si="29"/>
        <v>0</v>
      </c>
    </row>
    <row r="31" spans="1:58" ht="12.75">
      <c r="A31" s="2" t="s">
        <v>12</v>
      </c>
      <c r="C31" s="3"/>
      <c r="D31" s="3"/>
      <c r="E31" s="3"/>
      <c r="F31" s="1">
        <f>+F23+7</f>
        <v>38264</v>
      </c>
      <c r="K31">
        <f t="shared" si="0"/>
        <v>0</v>
      </c>
      <c r="L31">
        <f t="shared" si="1"/>
        <v>0</v>
      </c>
      <c r="M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Z31">
        <f t="shared" si="9"/>
        <v>0</v>
      </c>
      <c r="AA31">
        <f t="shared" si="10"/>
        <v>0</v>
      </c>
      <c r="AB31">
        <f t="shared" si="11"/>
        <v>0</v>
      </c>
      <c r="AE31">
        <f t="shared" si="12"/>
        <v>0</v>
      </c>
      <c r="AF31">
        <f t="shared" si="13"/>
        <v>0</v>
      </c>
      <c r="AG31">
        <f t="shared" si="14"/>
        <v>0</v>
      </c>
      <c r="AJ31">
        <f t="shared" si="15"/>
        <v>0</v>
      </c>
      <c r="AK31">
        <f t="shared" si="16"/>
        <v>0</v>
      </c>
      <c r="AL31">
        <f t="shared" si="17"/>
        <v>0</v>
      </c>
      <c r="AO31">
        <f t="shared" si="18"/>
        <v>0</v>
      </c>
      <c r="AP31">
        <f t="shared" si="19"/>
        <v>0</v>
      </c>
      <c r="AQ31">
        <f t="shared" si="20"/>
        <v>0</v>
      </c>
      <c r="AT31">
        <f t="shared" si="21"/>
        <v>0</v>
      </c>
      <c r="AU31">
        <f t="shared" si="22"/>
        <v>0</v>
      </c>
      <c r="AV31">
        <f t="shared" si="23"/>
        <v>0</v>
      </c>
      <c r="AY31">
        <f t="shared" si="24"/>
        <v>0</v>
      </c>
      <c r="AZ31">
        <f t="shared" si="25"/>
        <v>0</v>
      </c>
      <c r="BA31">
        <f t="shared" si="26"/>
        <v>0</v>
      </c>
      <c r="BD31">
        <f t="shared" si="27"/>
        <v>0</v>
      </c>
      <c r="BE31">
        <f t="shared" si="28"/>
        <v>0</v>
      </c>
      <c r="BF31">
        <f t="shared" si="29"/>
        <v>0</v>
      </c>
    </row>
    <row r="32" spans="3:58" ht="12.75">
      <c r="C32" s="3"/>
      <c r="D32" s="3"/>
      <c r="E32" s="3"/>
      <c r="K32">
        <f t="shared" si="0"/>
        <v>0</v>
      </c>
      <c r="L32">
        <f t="shared" si="1"/>
        <v>0</v>
      </c>
      <c r="M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Z32">
        <f t="shared" si="9"/>
        <v>0</v>
      </c>
      <c r="AA32">
        <f t="shared" si="10"/>
        <v>0</v>
      </c>
      <c r="AB32">
        <f t="shared" si="11"/>
        <v>0</v>
      </c>
      <c r="AE32">
        <f t="shared" si="12"/>
        <v>0</v>
      </c>
      <c r="AF32">
        <f t="shared" si="13"/>
        <v>0</v>
      </c>
      <c r="AG32">
        <f t="shared" si="14"/>
        <v>0</v>
      </c>
      <c r="AJ32">
        <f t="shared" si="15"/>
        <v>0</v>
      </c>
      <c r="AK32">
        <f t="shared" si="16"/>
        <v>0</v>
      </c>
      <c r="AL32">
        <f t="shared" si="17"/>
        <v>0</v>
      </c>
      <c r="AO32">
        <f t="shared" si="18"/>
        <v>0</v>
      </c>
      <c r="AP32">
        <f t="shared" si="19"/>
        <v>0</v>
      </c>
      <c r="AQ32">
        <f t="shared" si="20"/>
        <v>0</v>
      </c>
      <c r="AT32">
        <f t="shared" si="21"/>
        <v>0</v>
      </c>
      <c r="AU32">
        <f t="shared" si="22"/>
        <v>0</v>
      </c>
      <c r="AV32">
        <f t="shared" si="23"/>
        <v>0</v>
      </c>
      <c r="AY32">
        <f t="shared" si="24"/>
        <v>0</v>
      </c>
      <c r="AZ32">
        <f t="shared" si="25"/>
        <v>0</v>
      </c>
      <c r="BA32">
        <f t="shared" si="26"/>
        <v>0</v>
      </c>
      <c r="BD32">
        <f t="shared" si="27"/>
        <v>0</v>
      </c>
      <c r="BE32">
        <f t="shared" si="28"/>
        <v>0</v>
      </c>
      <c r="BF32">
        <f t="shared" si="29"/>
        <v>0</v>
      </c>
    </row>
    <row r="33" spans="2:58" ht="12.75">
      <c r="B33" t="str">
        <f>+a</f>
        <v>Mossford 6</v>
      </c>
      <c r="C33" s="3">
        <f>+'Averages week by week'!L48</f>
        <v>0</v>
      </c>
      <c r="D33" s="3" t="s">
        <v>34</v>
      </c>
      <c r="E33" s="3">
        <f>+'Averages week by week'!L91</f>
        <v>10</v>
      </c>
      <c r="F33" t="str">
        <f>+H</f>
        <v>Rendezvous 2</v>
      </c>
      <c r="I33">
        <f>+C33</f>
        <v>0</v>
      </c>
      <c r="J33">
        <f>+E33</f>
        <v>10</v>
      </c>
      <c r="K33">
        <f t="shared" si="0"/>
        <v>0</v>
      </c>
      <c r="L33">
        <f t="shared" si="1"/>
        <v>0</v>
      </c>
      <c r="M33">
        <f t="shared" si="2"/>
        <v>1</v>
      </c>
      <c r="P33">
        <f t="shared" si="3"/>
        <v>0</v>
      </c>
      <c r="Q33">
        <f t="shared" si="4"/>
        <v>0</v>
      </c>
      <c r="R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Z33">
        <f t="shared" si="9"/>
        <v>0</v>
      </c>
      <c r="AA33">
        <f t="shared" si="10"/>
        <v>0</v>
      </c>
      <c r="AB33">
        <f t="shared" si="11"/>
        <v>0</v>
      </c>
      <c r="AE33">
        <f t="shared" si="12"/>
        <v>0</v>
      </c>
      <c r="AF33">
        <f t="shared" si="13"/>
        <v>0</v>
      </c>
      <c r="AG33">
        <f t="shared" si="14"/>
        <v>0</v>
      </c>
      <c r="AJ33">
        <f t="shared" si="15"/>
        <v>0</v>
      </c>
      <c r="AK33">
        <f t="shared" si="16"/>
        <v>0</v>
      </c>
      <c r="AL33">
        <f t="shared" si="17"/>
        <v>0</v>
      </c>
      <c r="AO33">
        <f t="shared" si="18"/>
        <v>0</v>
      </c>
      <c r="AP33">
        <f t="shared" si="19"/>
        <v>0</v>
      </c>
      <c r="AQ33">
        <f t="shared" si="20"/>
        <v>0</v>
      </c>
      <c r="AR33">
        <f>+E33</f>
        <v>10</v>
      </c>
      <c r="AS33">
        <f>+C33</f>
        <v>0</v>
      </c>
      <c r="AT33">
        <f t="shared" si="21"/>
        <v>1</v>
      </c>
      <c r="AU33">
        <f t="shared" si="22"/>
        <v>0</v>
      </c>
      <c r="AV33">
        <f t="shared" si="23"/>
        <v>0</v>
      </c>
      <c r="AY33">
        <f t="shared" si="24"/>
        <v>0</v>
      </c>
      <c r="AZ33">
        <f t="shared" si="25"/>
        <v>0</v>
      </c>
      <c r="BA33">
        <f t="shared" si="26"/>
        <v>0</v>
      </c>
      <c r="BD33">
        <f t="shared" si="27"/>
        <v>0</v>
      </c>
      <c r="BE33">
        <f t="shared" si="28"/>
        <v>0</v>
      </c>
      <c r="BF33">
        <f t="shared" si="29"/>
        <v>0</v>
      </c>
    </row>
    <row r="34" spans="2:58" ht="12.75">
      <c r="B34" t="str">
        <f>+B</f>
        <v>Wanstead &amp; Woodford</v>
      </c>
      <c r="C34" s="3">
        <f>+'Averages week by week'!L113</f>
        <v>5</v>
      </c>
      <c r="D34" s="3" t="s">
        <v>34</v>
      </c>
      <c r="E34" s="3">
        <f>+'Averages week by week'!L68</f>
        <v>5</v>
      </c>
      <c r="F34" t="str">
        <f>+G</f>
        <v>Redbridge 2</v>
      </c>
      <c r="K34">
        <f t="shared" si="0"/>
        <v>0</v>
      </c>
      <c r="L34">
        <f t="shared" si="1"/>
        <v>0</v>
      </c>
      <c r="M34">
        <f t="shared" si="2"/>
        <v>0</v>
      </c>
      <c r="N34">
        <f>+C34</f>
        <v>5</v>
      </c>
      <c r="O34">
        <f>+E34</f>
        <v>5</v>
      </c>
      <c r="P34">
        <f t="shared" si="3"/>
        <v>0</v>
      </c>
      <c r="Q34">
        <f t="shared" si="4"/>
        <v>1</v>
      </c>
      <c r="R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  <c r="Z34">
        <f t="shared" si="9"/>
        <v>0</v>
      </c>
      <c r="AA34">
        <f t="shared" si="10"/>
        <v>0</v>
      </c>
      <c r="AB34">
        <f t="shared" si="11"/>
        <v>0</v>
      </c>
      <c r="AE34">
        <f t="shared" si="12"/>
        <v>0</v>
      </c>
      <c r="AF34">
        <f t="shared" si="13"/>
        <v>0</v>
      </c>
      <c r="AG34">
        <f t="shared" si="14"/>
        <v>0</v>
      </c>
      <c r="AJ34">
        <f t="shared" si="15"/>
        <v>0</v>
      </c>
      <c r="AK34">
        <f t="shared" si="16"/>
        <v>0</v>
      </c>
      <c r="AL34">
        <f t="shared" si="17"/>
        <v>0</v>
      </c>
      <c r="AM34">
        <f>+E34</f>
        <v>5</v>
      </c>
      <c r="AN34">
        <f>+C34</f>
        <v>5</v>
      </c>
      <c r="AO34">
        <f t="shared" si="18"/>
        <v>0</v>
      </c>
      <c r="AP34">
        <f t="shared" si="19"/>
        <v>1</v>
      </c>
      <c r="AQ34">
        <f t="shared" si="20"/>
        <v>0</v>
      </c>
      <c r="AT34">
        <f t="shared" si="21"/>
        <v>0</v>
      </c>
      <c r="AU34">
        <f t="shared" si="22"/>
        <v>0</v>
      </c>
      <c r="AV34">
        <f t="shared" si="23"/>
        <v>0</v>
      </c>
      <c r="AY34">
        <f t="shared" si="24"/>
        <v>0</v>
      </c>
      <c r="AZ34">
        <f t="shared" si="25"/>
        <v>0</v>
      </c>
      <c r="BA34">
        <f t="shared" si="26"/>
        <v>0</v>
      </c>
      <c r="BD34">
        <f t="shared" si="27"/>
        <v>0</v>
      </c>
      <c r="BE34">
        <f t="shared" si="28"/>
        <v>0</v>
      </c>
      <c r="BF34">
        <f t="shared" si="29"/>
        <v>0</v>
      </c>
    </row>
    <row r="35" spans="2:58" ht="12.75">
      <c r="B35" t="str">
        <f>+CC</f>
        <v>Redbridge Social 1</v>
      </c>
      <c r="C35" s="3">
        <f>+'Averages week by week'!L79</f>
        <v>10</v>
      </c>
      <c r="D35" s="3" t="s">
        <v>34</v>
      </c>
      <c r="E35" s="3">
        <f>+'Averages week by week'!L127</f>
        <v>0</v>
      </c>
      <c r="F35" t="str">
        <f>+F</f>
        <v>Woodlands 2</v>
      </c>
      <c r="K35">
        <f t="shared" si="0"/>
        <v>0</v>
      </c>
      <c r="L35">
        <f t="shared" si="1"/>
        <v>0</v>
      </c>
      <c r="M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>+C35</f>
        <v>10</v>
      </c>
      <c r="T35">
        <f>+E35</f>
        <v>0</v>
      </c>
      <c r="U35">
        <f t="shared" si="6"/>
        <v>1</v>
      </c>
      <c r="V35">
        <f t="shared" si="7"/>
        <v>0</v>
      </c>
      <c r="W35">
        <f t="shared" si="8"/>
        <v>0</v>
      </c>
      <c r="Z35">
        <f t="shared" si="9"/>
        <v>0</v>
      </c>
      <c r="AA35">
        <f t="shared" si="10"/>
        <v>0</v>
      </c>
      <c r="AB35">
        <f t="shared" si="11"/>
        <v>0</v>
      </c>
      <c r="AE35">
        <f t="shared" si="12"/>
        <v>0</v>
      </c>
      <c r="AF35">
        <f t="shared" si="13"/>
        <v>0</v>
      </c>
      <c r="AG35">
        <f t="shared" si="14"/>
        <v>0</v>
      </c>
      <c r="AH35">
        <f>+E35</f>
        <v>0</v>
      </c>
      <c r="AI35">
        <f>+C35</f>
        <v>10</v>
      </c>
      <c r="AJ35">
        <f t="shared" si="15"/>
        <v>0</v>
      </c>
      <c r="AK35">
        <f t="shared" si="16"/>
        <v>0</v>
      </c>
      <c r="AL35">
        <f t="shared" si="17"/>
        <v>1</v>
      </c>
      <c r="AO35">
        <f t="shared" si="18"/>
        <v>0</v>
      </c>
      <c r="AP35">
        <f t="shared" si="19"/>
        <v>0</v>
      </c>
      <c r="AQ35">
        <f t="shared" si="20"/>
        <v>0</v>
      </c>
      <c r="AT35">
        <f t="shared" si="21"/>
        <v>0</v>
      </c>
      <c r="AU35">
        <f t="shared" si="22"/>
        <v>0</v>
      </c>
      <c r="AV35">
        <f t="shared" si="23"/>
        <v>0</v>
      </c>
      <c r="AY35">
        <f t="shared" si="24"/>
        <v>0</v>
      </c>
      <c r="AZ35">
        <f t="shared" si="25"/>
        <v>0</v>
      </c>
      <c r="BA35">
        <f t="shared" si="26"/>
        <v>0</v>
      </c>
      <c r="BD35">
        <f t="shared" si="27"/>
        <v>0</v>
      </c>
      <c r="BE35">
        <f t="shared" si="28"/>
        <v>0</v>
      </c>
      <c r="BF35">
        <f t="shared" si="29"/>
        <v>0</v>
      </c>
    </row>
    <row r="36" spans="2:58" ht="12.75">
      <c r="B36" t="str">
        <f>+D</f>
        <v>Heathcote 4</v>
      </c>
      <c r="C36" s="3">
        <f>+'Averages week by week'!L36</f>
        <v>2</v>
      </c>
      <c r="D36" s="3" t="s">
        <v>34</v>
      </c>
      <c r="E36" s="3">
        <f>+'Averages week by week'!L18</f>
        <v>8</v>
      </c>
      <c r="F36" t="str">
        <f>+E</f>
        <v>Grove</v>
      </c>
      <c r="K36">
        <f t="shared" si="0"/>
        <v>0</v>
      </c>
      <c r="L36">
        <f t="shared" si="1"/>
        <v>0</v>
      </c>
      <c r="M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>+C36</f>
        <v>2</v>
      </c>
      <c r="Y36">
        <f>+E36</f>
        <v>8</v>
      </c>
      <c r="Z36">
        <f t="shared" si="9"/>
        <v>0</v>
      </c>
      <c r="AA36">
        <f t="shared" si="10"/>
        <v>0</v>
      </c>
      <c r="AB36">
        <f t="shared" si="11"/>
        <v>1</v>
      </c>
      <c r="AC36">
        <f>+E36</f>
        <v>8</v>
      </c>
      <c r="AD36">
        <f>+C36</f>
        <v>2</v>
      </c>
      <c r="AE36">
        <f t="shared" si="12"/>
        <v>1</v>
      </c>
      <c r="AF36">
        <f t="shared" si="13"/>
        <v>0</v>
      </c>
      <c r="AG36">
        <f t="shared" si="14"/>
        <v>0</v>
      </c>
      <c r="AJ36">
        <f t="shared" si="15"/>
        <v>0</v>
      </c>
      <c r="AK36">
        <f t="shared" si="16"/>
        <v>0</v>
      </c>
      <c r="AL36">
        <f t="shared" si="17"/>
        <v>0</v>
      </c>
      <c r="AO36">
        <f t="shared" si="18"/>
        <v>0</v>
      </c>
      <c r="AP36">
        <f t="shared" si="19"/>
        <v>0</v>
      </c>
      <c r="AQ36">
        <f t="shared" si="20"/>
        <v>0</v>
      </c>
      <c r="AT36">
        <f t="shared" si="21"/>
        <v>0</v>
      </c>
      <c r="AU36">
        <f t="shared" si="22"/>
        <v>0</v>
      </c>
      <c r="AV36">
        <f t="shared" si="23"/>
        <v>0</v>
      </c>
      <c r="AY36">
        <f t="shared" si="24"/>
        <v>0</v>
      </c>
      <c r="AZ36">
        <f t="shared" si="25"/>
        <v>0</v>
      </c>
      <c r="BA36">
        <f t="shared" si="26"/>
        <v>0</v>
      </c>
      <c r="BD36">
        <f t="shared" si="27"/>
        <v>0</v>
      </c>
      <c r="BE36">
        <f t="shared" si="28"/>
        <v>0</v>
      </c>
      <c r="BF36">
        <f t="shared" si="29"/>
        <v>0</v>
      </c>
    </row>
    <row r="37" spans="2:58" ht="12.75">
      <c r="B37" t="str">
        <f>+J</f>
        <v>RTTL 3</v>
      </c>
      <c r="C37" s="3">
        <f>+'Averages week by week'!L103</f>
        <v>10</v>
      </c>
      <c r="D37" s="3" t="s">
        <v>34</v>
      </c>
      <c r="E37" s="3">
        <f>+'Averages week by week'!L57</f>
        <v>0</v>
      </c>
      <c r="F37" t="str">
        <f>+I</f>
        <v>Mossford 7</v>
      </c>
      <c r="K37">
        <f t="shared" si="0"/>
        <v>0</v>
      </c>
      <c r="L37">
        <f t="shared" si="1"/>
        <v>0</v>
      </c>
      <c r="M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Z37">
        <f t="shared" si="9"/>
        <v>0</v>
      </c>
      <c r="AA37">
        <f t="shared" si="10"/>
        <v>0</v>
      </c>
      <c r="AB37">
        <f t="shared" si="11"/>
        <v>0</v>
      </c>
      <c r="AE37">
        <f t="shared" si="12"/>
        <v>0</v>
      </c>
      <c r="AF37">
        <f t="shared" si="13"/>
        <v>0</v>
      </c>
      <c r="AG37">
        <f t="shared" si="14"/>
        <v>0</v>
      </c>
      <c r="AJ37">
        <f t="shared" si="15"/>
        <v>0</v>
      </c>
      <c r="AK37">
        <f t="shared" si="16"/>
        <v>0</v>
      </c>
      <c r="AL37">
        <f t="shared" si="17"/>
        <v>0</v>
      </c>
      <c r="AO37">
        <f t="shared" si="18"/>
        <v>0</v>
      </c>
      <c r="AP37">
        <f t="shared" si="19"/>
        <v>0</v>
      </c>
      <c r="AQ37">
        <f t="shared" si="20"/>
        <v>0</v>
      </c>
      <c r="AT37">
        <f t="shared" si="21"/>
        <v>0</v>
      </c>
      <c r="AU37">
        <f t="shared" si="22"/>
        <v>0</v>
      </c>
      <c r="AV37">
        <f t="shared" si="23"/>
        <v>0</v>
      </c>
      <c r="AW37">
        <f>+E37</f>
        <v>0</v>
      </c>
      <c r="AX37">
        <f>+C37</f>
        <v>10</v>
      </c>
      <c r="AY37">
        <f t="shared" si="24"/>
        <v>0</v>
      </c>
      <c r="AZ37">
        <f t="shared" si="25"/>
        <v>0</v>
      </c>
      <c r="BA37">
        <f t="shared" si="26"/>
        <v>1</v>
      </c>
      <c r="BB37">
        <f>+C37</f>
        <v>10</v>
      </c>
      <c r="BC37">
        <f>+E37</f>
        <v>0</v>
      </c>
      <c r="BD37">
        <f t="shared" si="27"/>
        <v>1</v>
      </c>
      <c r="BE37">
        <f t="shared" si="28"/>
        <v>0</v>
      </c>
      <c r="BF37">
        <f t="shared" si="29"/>
        <v>0</v>
      </c>
    </row>
    <row r="38" spans="3:58" ht="12.75">
      <c r="C38" s="3"/>
      <c r="D38" s="3"/>
      <c r="E38" s="3"/>
      <c r="K38">
        <f t="shared" si="0"/>
        <v>0</v>
      </c>
      <c r="L38">
        <f t="shared" si="1"/>
        <v>0</v>
      </c>
      <c r="M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  <c r="Z38">
        <f t="shared" si="9"/>
        <v>0</v>
      </c>
      <c r="AA38">
        <f t="shared" si="10"/>
        <v>0</v>
      </c>
      <c r="AB38">
        <f t="shared" si="11"/>
        <v>0</v>
      </c>
      <c r="AE38">
        <f t="shared" si="12"/>
        <v>0</v>
      </c>
      <c r="AF38">
        <f t="shared" si="13"/>
        <v>0</v>
      </c>
      <c r="AG38">
        <f t="shared" si="14"/>
        <v>0</v>
      </c>
      <c r="AJ38">
        <f t="shared" si="15"/>
        <v>0</v>
      </c>
      <c r="AK38">
        <f t="shared" si="16"/>
        <v>0</v>
      </c>
      <c r="AL38">
        <f t="shared" si="17"/>
        <v>0</v>
      </c>
      <c r="AO38">
        <f t="shared" si="18"/>
        <v>0</v>
      </c>
      <c r="AP38">
        <f t="shared" si="19"/>
        <v>0</v>
      </c>
      <c r="AQ38">
        <f t="shared" si="20"/>
        <v>0</v>
      </c>
      <c r="AT38">
        <f t="shared" si="21"/>
        <v>0</v>
      </c>
      <c r="AU38">
        <f t="shared" si="22"/>
        <v>0</v>
      </c>
      <c r="AV38">
        <f t="shared" si="23"/>
        <v>0</v>
      </c>
      <c r="AY38">
        <f t="shared" si="24"/>
        <v>0</v>
      </c>
      <c r="AZ38">
        <f t="shared" si="25"/>
        <v>0</v>
      </c>
      <c r="BA38">
        <f t="shared" si="26"/>
        <v>0</v>
      </c>
      <c r="BD38">
        <f t="shared" si="27"/>
        <v>0</v>
      </c>
      <c r="BE38">
        <f t="shared" si="28"/>
        <v>0</v>
      </c>
      <c r="BF38">
        <f t="shared" si="29"/>
        <v>0</v>
      </c>
    </row>
    <row r="39" spans="1:58" ht="12.75">
      <c r="A39" s="2" t="s">
        <v>13</v>
      </c>
      <c r="C39" s="3"/>
      <c r="D39" s="3"/>
      <c r="E39" s="3"/>
      <c r="F39" s="1">
        <f>+F31+7</f>
        <v>38271</v>
      </c>
      <c r="K39">
        <f t="shared" si="0"/>
        <v>0</v>
      </c>
      <c r="L39">
        <f t="shared" si="1"/>
        <v>0</v>
      </c>
      <c r="M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  <c r="Z39">
        <f t="shared" si="9"/>
        <v>0</v>
      </c>
      <c r="AA39">
        <f t="shared" si="10"/>
        <v>0</v>
      </c>
      <c r="AB39">
        <f t="shared" si="11"/>
        <v>0</v>
      </c>
      <c r="AE39">
        <f t="shared" si="12"/>
        <v>0</v>
      </c>
      <c r="AF39">
        <f t="shared" si="13"/>
        <v>0</v>
      </c>
      <c r="AG39">
        <f t="shared" si="14"/>
        <v>0</v>
      </c>
      <c r="AJ39">
        <f t="shared" si="15"/>
        <v>0</v>
      </c>
      <c r="AK39">
        <f t="shared" si="16"/>
        <v>0</v>
      </c>
      <c r="AL39">
        <f t="shared" si="17"/>
        <v>0</v>
      </c>
      <c r="AO39">
        <f t="shared" si="18"/>
        <v>0</v>
      </c>
      <c r="AP39">
        <f t="shared" si="19"/>
        <v>0</v>
      </c>
      <c r="AQ39">
        <f t="shared" si="20"/>
        <v>0</v>
      </c>
      <c r="AT39">
        <f t="shared" si="21"/>
        <v>0</v>
      </c>
      <c r="AU39">
        <f t="shared" si="22"/>
        <v>0</v>
      </c>
      <c r="AV39">
        <f t="shared" si="23"/>
        <v>0</v>
      </c>
      <c r="AY39">
        <f t="shared" si="24"/>
        <v>0</v>
      </c>
      <c r="AZ39">
        <f t="shared" si="25"/>
        <v>0</v>
      </c>
      <c r="BA39">
        <f t="shared" si="26"/>
        <v>0</v>
      </c>
      <c r="BD39">
        <f t="shared" si="27"/>
        <v>0</v>
      </c>
      <c r="BE39">
        <f t="shared" si="28"/>
        <v>0</v>
      </c>
      <c r="BF39">
        <f t="shared" si="29"/>
        <v>0</v>
      </c>
    </row>
    <row r="40" spans="3:58" ht="12.75">
      <c r="C40" s="3"/>
      <c r="D40" s="3"/>
      <c r="E40" s="3"/>
      <c r="K40">
        <f t="shared" si="0"/>
        <v>0</v>
      </c>
      <c r="L40">
        <f t="shared" si="1"/>
        <v>0</v>
      </c>
      <c r="M40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  <c r="Z40">
        <f t="shared" si="9"/>
        <v>0</v>
      </c>
      <c r="AA40">
        <f t="shared" si="10"/>
        <v>0</v>
      </c>
      <c r="AB40">
        <f t="shared" si="11"/>
        <v>0</v>
      </c>
      <c r="AE40">
        <f t="shared" si="12"/>
        <v>0</v>
      </c>
      <c r="AF40">
        <f t="shared" si="13"/>
        <v>0</v>
      </c>
      <c r="AG40">
        <f t="shared" si="14"/>
        <v>0</v>
      </c>
      <c r="AJ40">
        <f t="shared" si="15"/>
        <v>0</v>
      </c>
      <c r="AK40">
        <f t="shared" si="16"/>
        <v>0</v>
      </c>
      <c r="AL40">
        <f t="shared" si="17"/>
        <v>0</v>
      </c>
      <c r="AO40">
        <f t="shared" si="18"/>
        <v>0</v>
      </c>
      <c r="AP40">
        <f t="shared" si="19"/>
        <v>0</v>
      </c>
      <c r="AQ40">
        <f t="shared" si="20"/>
        <v>0</v>
      </c>
      <c r="AT40">
        <f t="shared" si="21"/>
        <v>0</v>
      </c>
      <c r="AU40">
        <f t="shared" si="22"/>
        <v>0</v>
      </c>
      <c r="AV40">
        <f t="shared" si="23"/>
        <v>0</v>
      </c>
      <c r="AY40">
        <f t="shared" si="24"/>
        <v>0</v>
      </c>
      <c r="AZ40">
        <f t="shared" si="25"/>
        <v>0</v>
      </c>
      <c r="BA40">
        <f t="shared" si="26"/>
        <v>0</v>
      </c>
      <c r="BD40">
        <f t="shared" si="27"/>
        <v>0</v>
      </c>
      <c r="BE40">
        <f t="shared" si="28"/>
        <v>0</v>
      </c>
      <c r="BF40">
        <f t="shared" si="29"/>
        <v>0</v>
      </c>
    </row>
    <row r="41" spans="2:58" ht="12.75">
      <c r="B41" t="str">
        <f>+G</f>
        <v>Redbridge 2</v>
      </c>
      <c r="C41" s="3">
        <f>+'Averages week by week'!N68</f>
        <v>6</v>
      </c>
      <c r="D41" s="3" t="s">
        <v>34</v>
      </c>
      <c r="E41" s="3">
        <f>+'Averages week by week'!N48</f>
        <v>4</v>
      </c>
      <c r="F41" t="str">
        <f>+a</f>
        <v>Mossford 6</v>
      </c>
      <c r="I41">
        <f>+E41</f>
        <v>4</v>
      </c>
      <c r="J41">
        <f>+C41</f>
        <v>6</v>
      </c>
      <c r="K41">
        <f t="shared" si="0"/>
        <v>0</v>
      </c>
      <c r="L41">
        <f t="shared" si="1"/>
        <v>0</v>
      </c>
      <c r="M41">
        <f t="shared" si="2"/>
        <v>1</v>
      </c>
      <c r="P41">
        <f t="shared" si="3"/>
        <v>0</v>
      </c>
      <c r="Q41">
        <f t="shared" si="4"/>
        <v>0</v>
      </c>
      <c r="R41">
        <f t="shared" si="5"/>
        <v>0</v>
      </c>
      <c r="U41">
        <f t="shared" si="6"/>
        <v>0</v>
      </c>
      <c r="V41">
        <f t="shared" si="7"/>
        <v>0</v>
      </c>
      <c r="W41">
        <f t="shared" si="8"/>
        <v>0</v>
      </c>
      <c r="Z41">
        <f t="shared" si="9"/>
        <v>0</v>
      </c>
      <c r="AA41">
        <f t="shared" si="10"/>
        <v>0</v>
      </c>
      <c r="AB41">
        <f t="shared" si="11"/>
        <v>0</v>
      </c>
      <c r="AE41">
        <f t="shared" si="12"/>
        <v>0</v>
      </c>
      <c r="AF41">
        <f t="shared" si="13"/>
        <v>0</v>
      </c>
      <c r="AG41">
        <f t="shared" si="14"/>
        <v>0</v>
      </c>
      <c r="AJ41">
        <f t="shared" si="15"/>
        <v>0</v>
      </c>
      <c r="AK41">
        <f t="shared" si="16"/>
        <v>0</v>
      </c>
      <c r="AL41">
        <f t="shared" si="17"/>
        <v>0</v>
      </c>
      <c r="AM41">
        <f>+C41</f>
        <v>6</v>
      </c>
      <c r="AN41">
        <f>+E41</f>
        <v>4</v>
      </c>
      <c r="AO41">
        <f t="shared" si="18"/>
        <v>1</v>
      </c>
      <c r="AP41">
        <f t="shared" si="19"/>
        <v>0</v>
      </c>
      <c r="AQ41">
        <f t="shared" si="20"/>
        <v>0</v>
      </c>
      <c r="AT41">
        <f t="shared" si="21"/>
        <v>0</v>
      </c>
      <c r="AU41">
        <f t="shared" si="22"/>
        <v>0</v>
      </c>
      <c r="AV41">
        <f t="shared" si="23"/>
        <v>0</v>
      </c>
      <c r="AY41">
        <f t="shared" si="24"/>
        <v>0</v>
      </c>
      <c r="AZ41">
        <f t="shared" si="25"/>
        <v>0</v>
      </c>
      <c r="BA41">
        <f t="shared" si="26"/>
        <v>0</v>
      </c>
      <c r="BD41">
        <f t="shared" si="27"/>
        <v>0</v>
      </c>
      <c r="BE41">
        <f t="shared" si="28"/>
        <v>0</v>
      </c>
      <c r="BF41">
        <f t="shared" si="29"/>
        <v>0</v>
      </c>
    </row>
    <row r="42" spans="2:58" ht="12.75">
      <c r="B42" t="str">
        <f>+F</f>
        <v>Woodlands 2</v>
      </c>
      <c r="C42" s="3">
        <f>+'Averages week by week'!N127</f>
        <v>8</v>
      </c>
      <c r="D42" s="3" t="s">
        <v>34</v>
      </c>
      <c r="E42" s="3">
        <f>+'Averages week by week'!N113</f>
        <v>2</v>
      </c>
      <c r="F42" t="str">
        <f>+B</f>
        <v>Wanstead &amp; Woodford</v>
      </c>
      <c r="K42">
        <f t="shared" si="0"/>
        <v>0</v>
      </c>
      <c r="L42">
        <f t="shared" si="1"/>
        <v>0</v>
      </c>
      <c r="M42">
        <f t="shared" si="2"/>
        <v>0</v>
      </c>
      <c r="N42">
        <f>+E42</f>
        <v>2</v>
      </c>
      <c r="O42">
        <f>+C42</f>
        <v>8</v>
      </c>
      <c r="P42">
        <f t="shared" si="3"/>
        <v>0</v>
      </c>
      <c r="Q42">
        <f t="shared" si="4"/>
        <v>0</v>
      </c>
      <c r="R42">
        <f t="shared" si="5"/>
        <v>1</v>
      </c>
      <c r="U42">
        <f t="shared" si="6"/>
        <v>0</v>
      </c>
      <c r="V42">
        <f t="shared" si="7"/>
        <v>0</v>
      </c>
      <c r="W42">
        <f t="shared" si="8"/>
        <v>0</v>
      </c>
      <c r="Z42">
        <f t="shared" si="9"/>
        <v>0</v>
      </c>
      <c r="AA42">
        <f t="shared" si="10"/>
        <v>0</v>
      </c>
      <c r="AB42">
        <f t="shared" si="11"/>
        <v>0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>+C42</f>
        <v>8</v>
      </c>
      <c r="AI42">
        <f>+E42</f>
        <v>2</v>
      </c>
      <c r="AJ42">
        <f t="shared" si="15"/>
        <v>1</v>
      </c>
      <c r="AK42">
        <f t="shared" si="16"/>
        <v>0</v>
      </c>
      <c r="AL42">
        <f t="shared" si="17"/>
        <v>0</v>
      </c>
      <c r="AO42">
        <f t="shared" si="18"/>
        <v>0</v>
      </c>
      <c r="AP42">
        <f t="shared" si="19"/>
        <v>0</v>
      </c>
      <c r="AQ42">
        <f t="shared" si="20"/>
        <v>0</v>
      </c>
      <c r="AT42">
        <f t="shared" si="21"/>
        <v>0</v>
      </c>
      <c r="AU42">
        <f t="shared" si="22"/>
        <v>0</v>
      </c>
      <c r="AV42">
        <f t="shared" si="23"/>
        <v>0</v>
      </c>
      <c r="AY42">
        <f t="shared" si="24"/>
        <v>0</v>
      </c>
      <c r="AZ42">
        <f t="shared" si="25"/>
        <v>0</v>
      </c>
      <c r="BA42">
        <f t="shared" si="26"/>
        <v>0</v>
      </c>
      <c r="BD42">
        <f t="shared" si="27"/>
        <v>0</v>
      </c>
      <c r="BE42">
        <f t="shared" si="28"/>
        <v>0</v>
      </c>
      <c r="BF42">
        <f t="shared" si="29"/>
        <v>0</v>
      </c>
    </row>
    <row r="43" spans="2:58" ht="12.75">
      <c r="B43" t="str">
        <f>+E</f>
        <v>Grove</v>
      </c>
      <c r="C43" s="3">
        <f>+'Averages week by week'!N18</f>
        <v>8</v>
      </c>
      <c r="D43" s="3" t="s">
        <v>34</v>
      </c>
      <c r="E43" s="3">
        <f>+'Averages week by week'!N79</f>
        <v>2</v>
      </c>
      <c r="F43" t="str">
        <f>+CC</f>
        <v>Redbridge Social 1</v>
      </c>
      <c r="G43" s="6" t="s">
        <v>154</v>
      </c>
      <c r="K43">
        <f t="shared" si="0"/>
        <v>0</v>
      </c>
      <c r="L43">
        <f t="shared" si="1"/>
        <v>0</v>
      </c>
      <c r="M43">
        <f t="shared" si="2"/>
        <v>0</v>
      </c>
      <c r="P43">
        <f t="shared" si="3"/>
        <v>0</v>
      </c>
      <c r="Q43">
        <f t="shared" si="4"/>
        <v>0</v>
      </c>
      <c r="R43">
        <f t="shared" si="5"/>
        <v>0</v>
      </c>
      <c r="S43">
        <f>+E43</f>
        <v>2</v>
      </c>
      <c r="T43">
        <f>+C43</f>
        <v>8</v>
      </c>
      <c r="U43">
        <f t="shared" si="6"/>
        <v>0</v>
      </c>
      <c r="V43">
        <f t="shared" si="7"/>
        <v>0</v>
      </c>
      <c r="W43">
        <f t="shared" si="8"/>
        <v>1</v>
      </c>
      <c r="Z43">
        <f t="shared" si="9"/>
        <v>0</v>
      </c>
      <c r="AA43">
        <f t="shared" si="10"/>
        <v>0</v>
      </c>
      <c r="AB43">
        <f t="shared" si="11"/>
        <v>0</v>
      </c>
      <c r="AC43">
        <f>+C43</f>
        <v>8</v>
      </c>
      <c r="AD43">
        <f>+E43</f>
        <v>2</v>
      </c>
      <c r="AE43">
        <f t="shared" si="12"/>
        <v>1</v>
      </c>
      <c r="AF43">
        <f t="shared" si="13"/>
        <v>0</v>
      </c>
      <c r="AG43">
        <f t="shared" si="14"/>
        <v>0</v>
      </c>
      <c r="AJ43">
        <f t="shared" si="15"/>
        <v>0</v>
      </c>
      <c r="AK43">
        <f t="shared" si="16"/>
        <v>0</v>
      </c>
      <c r="AL43">
        <f t="shared" si="17"/>
        <v>0</v>
      </c>
      <c r="AO43">
        <f t="shared" si="18"/>
        <v>0</v>
      </c>
      <c r="AP43">
        <f t="shared" si="19"/>
        <v>0</v>
      </c>
      <c r="AQ43">
        <f t="shared" si="20"/>
        <v>0</v>
      </c>
      <c r="AT43">
        <f t="shared" si="21"/>
        <v>0</v>
      </c>
      <c r="AU43">
        <f t="shared" si="22"/>
        <v>0</v>
      </c>
      <c r="AV43">
        <f t="shared" si="23"/>
        <v>0</v>
      </c>
      <c r="AY43">
        <f t="shared" si="24"/>
        <v>0</v>
      </c>
      <c r="AZ43">
        <f t="shared" si="25"/>
        <v>0</v>
      </c>
      <c r="BA43">
        <f t="shared" si="26"/>
        <v>0</v>
      </c>
      <c r="BD43">
        <f t="shared" si="27"/>
        <v>0</v>
      </c>
      <c r="BE43">
        <f t="shared" si="28"/>
        <v>0</v>
      </c>
      <c r="BF43">
        <f t="shared" si="29"/>
        <v>0</v>
      </c>
    </row>
    <row r="44" spans="2:58" ht="12.75">
      <c r="B44" t="str">
        <f>+D</f>
        <v>Heathcote 4</v>
      </c>
      <c r="C44" s="3">
        <f>+'Averages week by week'!N36</f>
        <v>3</v>
      </c>
      <c r="D44" s="3" t="s">
        <v>34</v>
      </c>
      <c r="E44" s="3">
        <f>+'Averages week by week'!N103</f>
        <v>7</v>
      </c>
      <c r="F44" t="str">
        <f>+J</f>
        <v>RTTL 3</v>
      </c>
      <c r="K44">
        <f t="shared" si="0"/>
        <v>0</v>
      </c>
      <c r="L44">
        <f t="shared" si="1"/>
        <v>0</v>
      </c>
      <c r="M44">
        <f t="shared" si="2"/>
        <v>0</v>
      </c>
      <c r="P44">
        <f t="shared" si="3"/>
        <v>0</v>
      </c>
      <c r="Q44">
        <f t="shared" si="4"/>
        <v>0</v>
      </c>
      <c r="R44">
        <f t="shared" si="5"/>
        <v>0</v>
      </c>
      <c r="U44">
        <f t="shared" si="6"/>
        <v>0</v>
      </c>
      <c r="V44">
        <f t="shared" si="7"/>
        <v>0</v>
      </c>
      <c r="W44">
        <f t="shared" si="8"/>
        <v>0</v>
      </c>
      <c r="X44">
        <f>+C44</f>
        <v>3</v>
      </c>
      <c r="Y44">
        <f>+E44</f>
        <v>7</v>
      </c>
      <c r="Z44">
        <f t="shared" si="9"/>
        <v>0</v>
      </c>
      <c r="AA44">
        <f t="shared" si="10"/>
        <v>0</v>
      </c>
      <c r="AB44">
        <f t="shared" si="11"/>
        <v>1</v>
      </c>
      <c r="AE44">
        <f t="shared" si="12"/>
        <v>0</v>
      </c>
      <c r="AF44">
        <f t="shared" si="13"/>
        <v>0</v>
      </c>
      <c r="AG44">
        <f t="shared" si="14"/>
        <v>0</v>
      </c>
      <c r="AJ44">
        <f t="shared" si="15"/>
        <v>0</v>
      </c>
      <c r="AK44">
        <f t="shared" si="16"/>
        <v>0</v>
      </c>
      <c r="AL44">
        <f t="shared" si="17"/>
        <v>0</v>
      </c>
      <c r="AO44">
        <f t="shared" si="18"/>
        <v>0</v>
      </c>
      <c r="AP44">
        <f t="shared" si="19"/>
        <v>0</v>
      </c>
      <c r="AQ44">
        <f t="shared" si="20"/>
        <v>0</v>
      </c>
      <c r="AT44">
        <f t="shared" si="21"/>
        <v>0</v>
      </c>
      <c r="AU44">
        <f t="shared" si="22"/>
        <v>0</v>
      </c>
      <c r="AV44">
        <f t="shared" si="23"/>
        <v>0</v>
      </c>
      <c r="AY44">
        <f t="shared" si="24"/>
        <v>0</v>
      </c>
      <c r="AZ44">
        <f t="shared" si="25"/>
        <v>0</v>
      </c>
      <c r="BA44">
        <f t="shared" si="26"/>
        <v>0</v>
      </c>
      <c r="BB44">
        <f>+E44</f>
        <v>7</v>
      </c>
      <c r="BC44">
        <f>+C44</f>
        <v>3</v>
      </c>
      <c r="BD44">
        <f t="shared" si="27"/>
        <v>1</v>
      </c>
      <c r="BE44">
        <f t="shared" si="28"/>
        <v>0</v>
      </c>
      <c r="BF44">
        <f t="shared" si="29"/>
        <v>0</v>
      </c>
    </row>
    <row r="45" spans="2:58" ht="12.75">
      <c r="B45" t="str">
        <f>+H</f>
        <v>Rendezvous 2</v>
      </c>
      <c r="C45" s="3">
        <f>+'Averages week by week'!N91</f>
        <v>9</v>
      </c>
      <c r="D45" s="3" t="s">
        <v>34</v>
      </c>
      <c r="E45" s="3">
        <f>+'Averages week by week'!N57</f>
        <v>1</v>
      </c>
      <c r="F45" t="str">
        <f>+I</f>
        <v>Mossford 7</v>
      </c>
      <c r="K45">
        <f t="shared" si="0"/>
        <v>0</v>
      </c>
      <c r="L45">
        <f t="shared" si="1"/>
        <v>0</v>
      </c>
      <c r="M45">
        <f t="shared" si="2"/>
        <v>0</v>
      </c>
      <c r="P45">
        <f t="shared" si="3"/>
        <v>0</v>
      </c>
      <c r="Q45">
        <f t="shared" si="4"/>
        <v>0</v>
      </c>
      <c r="R45">
        <f t="shared" si="5"/>
        <v>0</v>
      </c>
      <c r="U45">
        <f t="shared" si="6"/>
        <v>0</v>
      </c>
      <c r="V45">
        <f t="shared" si="7"/>
        <v>0</v>
      </c>
      <c r="W45">
        <f t="shared" si="8"/>
        <v>0</v>
      </c>
      <c r="Z45">
        <f t="shared" si="9"/>
        <v>0</v>
      </c>
      <c r="AA45">
        <f t="shared" si="10"/>
        <v>0</v>
      </c>
      <c r="AB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J45">
        <f t="shared" si="15"/>
        <v>0</v>
      </c>
      <c r="AK45">
        <f t="shared" si="16"/>
        <v>0</v>
      </c>
      <c r="AL45">
        <f t="shared" si="17"/>
        <v>0</v>
      </c>
      <c r="AO45">
        <f t="shared" si="18"/>
        <v>0</v>
      </c>
      <c r="AP45">
        <f t="shared" si="19"/>
        <v>0</v>
      </c>
      <c r="AQ45">
        <f t="shared" si="20"/>
        <v>0</v>
      </c>
      <c r="AR45">
        <f>+C45</f>
        <v>9</v>
      </c>
      <c r="AS45">
        <f>+E45</f>
        <v>1</v>
      </c>
      <c r="AT45">
        <f t="shared" si="21"/>
        <v>1</v>
      </c>
      <c r="AU45">
        <f t="shared" si="22"/>
        <v>0</v>
      </c>
      <c r="AV45">
        <f t="shared" si="23"/>
        <v>0</v>
      </c>
      <c r="AW45">
        <f>+E45</f>
        <v>1</v>
      </c>
      <c r="AX45">
        <f>+C45</f>
        <v>9</v>
      </c>
      <c r="AY45">
        <f t="shared" si="24"/>
        <v>0</v>
      </c>
      <c r="AZ45">
        <f t="shared" si="25"/>
        <v>0</v>
      </c>
      <c r="BA45">
        <f t="shared" si="26"/>
        <v>1</v>
      </c>
      <c r="BD45">
        <f t="shared" si="27"/>
        <v>0</v>
      </c>
      <c r="BE45">
        <f t="shared" si="28"/>
        <v>0</v>
      </c>
      <c r="BF45">
        <f t="shared" si="29"/>
        <v>0</v>
      </c>
    </row>
    <row r="46" spans="3:58" ht="12.75">
      <c r="C46" s="3"/>
      <c r="D46" s="3"/>
      <c r="E46" s="3"/>
      <c r="K46">
        <f t="shared" si="0"/>
        <v>0</v>
      </c>
      <c r="L46">
        <f t="shared" si="1"/>
        <v>0</v>
      </c>
      <c r="M46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U46">
        <f t="shared" si="6"/>
        <v>0</v>
      </c>
      <c r="V46">
        <f t="shared" si="7"/>
        <v>0</v>
      </c>
      <c r="W46">
        <f t="shared" si="8"/>
        <v>0</v>
      </c>
      <c r="Z46">
        <f t="shared" si="9"/>
        <v>0</v>
      </c>
      <c r="AA46">
        <f t="shared" si="10"/>
        <v>0</v>
      </c>
      <c r="AB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J46">
        <f t="shared" si="15"/>
        <v>0</v>
      </c>
      <c r="AK46">
        <f t="shared" si="16"/>
        <v>0</v>
      </c>
      <c r="AL46">
        <f t="shared" si="17"/>
        <v>0</v>
      </c>
      <c r="AO46">
        <f t="shared" si="18"/>
        <v>0</v>
      </c>
      <c r="AP46">
        <f t="shared" si="19"/>
        <v>0</v>
      </c>
      <c r="AQ46">
        <f t="shared" si="20"/>
        <v>0</v>
      </c>
      <c r="AT46">
        <f t="shared" si="21"/>
        <v>0</v>
      </c>
      <c r="AU46">
        <f t="shared" si="22"/>
        <v>0</v>
      </c>
      <c r="AV46">
        <f t="shared" si="23"/>
        <v>0</v>
      </c>
      <c r="AY46">
        <f t="shared" si="24"/>
        <v>0</v>
      </c>
      <c r="AZ46">
        <f t="shared" si="25"/>
        <v>0</v>
      </c>
      <c r="BA46">
        <f t="shared" si="26"/>
        <v>0</v>
      </c>
      <c r="BD46">
        <f t="shared" si="27"/>
        <v>0</v>
      </c>
      <c r="BE46">
        <f t="shared" si="28"/>
        <v>0</v>
      </c>
      <c r="BF46">
        <f t="shared" si="29"/>
        <v>0</v>
      </c>
    </row>
    <row r="47" spans="1:58" ht="12.75" hidden="1">
      <c r="A47" s="2" t="s">
        <v>14</v>
      </c>
      <c r="C47" s="3"/>
      <c r="D47" s="3"/>
      <c r="E47" s="3"/>
      <c r="F47" s="1">
        <f>+F39+7</f>
        <v>38278</v>
      </c>
      <c r="K47">
        <f t="shared" si="0"/>
        <v>0</v>
      </c>
      <c r="L47">
        <f t="shared" si="1"/>
        <v>0</v>
      </c>
      <c r="M47">
        <f t="shared" si="2"/>
        <v>0</v>
      </c>
      <c r="P47">
        <f t="shared" si="3"/>
        <v>0</v>
      </c>
      <c r="Q47">
        <f t="shared" si="4"/>
        <v>0</v>
      </c>
      <c r="R47">
        <f t="shared" si="5"/>
        <v>0</v>
      </c>
      <c r="U47">
        <f t="shared" si="6"/>
        <v>0</v>
      </c>
      <c r="V47">
        <f t="shared" si="7"/>
        <v>0</v>
      </c>
      <c r="W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0</v>
      </c>
      <c r="AJ47">
        <f t="shared" si="15"/>
        <v>0</v>
      </c>
      <c r="AK47">
        <f t="shared" si="16"/>
        <v>0</v>
      </c>
      <c r="AL47">
        <f t="shared" si="17"/>
        <v>0</v>
      </c>
      <c r="AO47">
        <f t="shared" si="18"/>
        <v>0</v>
      </c>
      <c r="AP47">
        <f t="shared" si="19"/>
        <v>0</v>
      </c>
      <c r="AQ47">
        <f t="shared" si="20"/>
        <v>0</v>
      </c>
      <c r="AT47">
        <f t="shared" si="21"/>
        <v>0</v>
      </c>
      <c r="AU47">
        <f t="shared" si="22"/>
        <v>0</v>
      </c>
      <c r="AV47">
        <f t="shared" si="23"/>
        <v>0</v>
      </c>
      <c r="AY47">
        <f t="shared" si="24"/>
        <v>0</v>
      </c>
      <c r="AZ47">
        <f t="shared" si="25"/>
        <v>0</v>
      </c>
      <c r="BA47">
        <f t="shared" si="26"/>
        <v>0</v>
      </c>
      <c r="BD47">
        <f t="shared" si="27"/>
        <v>0</v>
      </c>
      <c r="BE47">
        <f t="shared" si="28"/>
        <v>0</v>
      </c>
      <c r="BF47">
        <f t="shared" si="29"/>
        <v>0</v>
      </c>
    </row>
    <row r="48" spans="3:58" ht="12.75" hidden="1">
      <c r="C48" s="3"/>
      <c r="D48" s="3"/>
      <c r="E48" s="3"/>
      <c r="K48">
        <f t="shared" si="0"/>
        <v>0</v>
      </c>
      <c r="L48">
        <f t="shared" si="1"/>
        <v>0</v>
      </c>
      <c r="M48">
        <f t="shared" si="2"/>
        <v>0</v>
      </c>
      <c r="P48">
        <f t="shared" si="3"/>
        <v>0</v>
      </c>
      <c r="Q48">
        <f t="shared" si="4"/>
        <v>0</v>
      </c>
      <c r="R48">
        <f t="shared" si="5"/>
        <v>0</v>
      </c>
      <c r="U48">
        <f t="shared" si="6"/>
        <v>0</v>
      </c>
      <c r="V48">
        <f t="shared" si="7"/>
        <v>0</v>
      </c>
      <c r="W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E48">
        <f t="shared" si="12"/>
        <v>0</v>
      </c>
      <c r="AF48">
        <f t="shared" si="13"/>
        <v>0</v>
      </c>
      <c r="AG48">
        <f t="shared" si="14"/>
        <v>0</v>
      </c>
      <c r="AJ48">
        <f t="shared" si="15"/>
        <v>0</v>
      </c>
      <c r="AK48">
        <f t="shared" si="16"/>
        <v>0</v>
      </c>
      <c r="AL48">
        <f t="shared" si="17"/>
        <v>0</v>
      </c>
      <c r="AO48">
        <f t="shared" si="18"/>
        <v>0</v>
      </c>
      <c r="AP48">
        <f t="shared" si="19"/>
        <v>0</v>
      </c>
      <c r="AQ48">
        <f t="shared" si="20"/>
        <v>0</v>
      </c>
      <c r="AT48">
        <f t="shared" si="21"/>
        <v>0</v>
      </c>
      <c r="AU48">
        <f t="shared" si="22"/>
        <v>0</v>
      </c>
      <c r="AV48">
        <f t="shared" si="23"/>
        <v>0</v>
      </c>
      <c r="AY48">
        <f t="shared" si="24"/>
        <v>0</v>
      </c>
      <c r="AZ48">
        <f t="shared" si="25"/>
        <v>0</v>
      </c>
      <c r="BA48">
        <f t="shared" si="26"/>
        <v>0</v>
      </c>
      <c r="BD48">
        <f t="shared" si="27"/>
        <v>0</v>
      </c>
      <c r="BE48">
        <f t="shared" si="28"/>
        <v>0</v>
      </c>
      <c r="BF48">
        <f t="shared" si="29"/>
        <v>0</v>
      </c>
    </row>
    <row r="49" spans="2:58" ht="12.75" hidden="1">
      <c r="B49" t="s">
        <v>29</v>
      </c>
      <c r="C49" s="3"/>
      <c r="D49" s="3"/>
      <c r="E49" s="3"/>
      <c r="K49">
        <f t="shared" si="0"/>
        <v>0</v>
      </c>
      <c r="L49">
        <f t="shared" si="1"/>
        <v>0</v>
      </c>
      <c r="M49">
        <f t="shared" si="2"/>
        <v>0</v>
      </c>
      <c r="P49">
        <f t="shared" si="3"/>
        <v>0</v>
      </c>
      <c r="Q49">
        <f t="shared" si="4"/>
        <v>0</v>
      </c>
      <c r="R49">
        <f t="shared" si="5"/>
        <v>0</v>
      </c>
      <c r="U49">
        <f t="shared" si="6"/>
        <v>0</v>
      </c>
      <c r="V49">
        <f t="shared" si="7"/>
        <v>0</v>
      </c>
      <c r="W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E49">
        <f t="shared" si="12"/>
        <v>0</v>
      </c>
      <c r="AF49">
        <f t="shared" si="13"/>
        <v>0</v>
      </c>
      <c r="AG49">
        <f t="shared" si="14"/>
        <v>0</v>
      </c>
      <c r="AJ49">
        <f t="shared" si="15"/>
        <v>0</v>
      </c>
      <c r="AK49">
        <f t="shared" si="16"/>
        <v>0</v>
      </c>
      <c r="AL49">
        <f t="shared" si="17"/>
        <v>0</v>
      </c>
      <c r="AO49">
        <f t="shared" si="18"/>
        <v>0</v>
      </c>
      <c r="AP49">
        <f t="shared" si="19"/>
        <v>0</v>
      </c>
      <c r="AQ49">
        <f t="shared" si="20"/>
        <v>0</v>
      </c>
      <c r="AT49">
        <f t="shared" si="21"/>
        <v>0</v>
      </c>
      <c r="AU49">
        <f t="shared" si="22"/>
        <v>0</v>
      </c>
      <c r="AV49">
        <f t="shared" si="23"/>
        <v>0</v>
      </c>
      <c r="AY49">
        <f t="shared" si="24"/>
        <v>0</v>
      </c>
      <c r="AZ49">
        <f t="shared" si="25"/>
        <v>0</v>
      </c>
      <c r="BA49">
        <f t="shared" si="26"/>
        <v>0</v>
      </c>
      <c r="BD49">
        <f t="shared" si="27"/>
        <v>0</v>
      </c>
      <c r="BE49">
        <f t="shared" si="28"/>
        <v>0</v>
      </c>
      <c r="BF49">
        <f t="shared" si="29"/>
        <v>0</v>
      </c>
    </row>
    <row r="50" spans="3:58" ht="12.75" hidden="1">
      <c r="C50" s="3"/>
      <c r="D50" s="3"/>
      <c r="E50" s="3"/>
      <c r="K50">
        <f t="shared" si="0"/>
        <v>0</v>
      </c>
      <c r="L50">
        <f t="shared" si="1"/>
        <v>0</v>
      </c>
      <c r="M50">
        <f t="shared" si="2"/>
        <v>0</v>
      </c>
      <c r="P50">
        <f t="shared" si="3"/>
        <v>0</v>
      </c>
      <c r="Q50">
        <f t="shared" si="4"/>
        <v>0</v>
      </c>
      <c r="R50">
        <f t="shared" si="5"/>
        <v>0</v>
      </c>
      <c r="U50">
        <f t="shared" si="6"/>
        <v>0</v>
      </c>
      <c r="V50">
        <f t="shared" si="7"/>
        <v>0</v>
      </c>
      <c r="W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E50">
        <f t="shared" si="12"/>
        <v>0</v>
      </c>
      <c r="AF50">
        <f t="shared" si="13"/>
        <v>0</v>
      </c>
      <c r="AG50">
        <f t="shared" si="14"/>
        <v>0</v>
      </c>
      <c r="AJ50">
        <f t="shared" si="15"/>
        <v>0</v>
      </c>
      <c r="AK50">
        <f t="shared" si="16"/>
        <v>0</v>
      </c>
      <c r="AL50">
        <f t="shared" si="17"/>
        <v>0</v>
      </c>
      <c r="AO50">
        <f t="shared" si="18"/>
        <v>0</v>
      </c>
      <c r="AP50">
        <f t="shared" si="19"/>
        <v>0</v>
      </c>
      <c r="AQ50">
        <f t="shared" si="20"/>
        <v>0</v>
      </c>
      <c r="AT50">
        <f t="shared" si="21"/>
        <v>0</v>
      </c>
      <c r="AU50">
        <f t="shared" si="22"/>
        <v>0</v>
      </c>
      <c r="AV50">
        <f t="shared" si="23"/>
        <v>0</v>
      </c>
      <c r="AY50">
        <f t="shared" si="24"/>
        <v>0</v>
      </c>
      <c r="AZ50">
        <f t="shared" si="25"/>
        <v>0</v>
      </c>
      <c r="BA50">
        <f t="shared" si="26"/>
        <v>0</v>
      </c>
      <c r="BD50">
        <f t="shared" si="27"/>
        <v>0</v>
      </c>
      <c r="BE50">
        <f t="shared" si="28"/>
        <v>0</v>
      </c>
      <c r="BF50">
        <f t="shared" si="29"/>
        <v>0</v>
      </c>
    </row>
    <row r="51" spans="1:58" ht="12.75" hidden="1">
      <c r="A51" s="2" t="s">
        <v>15</v>
      </c>
      <c r="C51" s="3"/>
      <c r="D51" s="3"/>
      <c r="E51" s="3"/>
      <c r="F51" s="1">
        <f>+F47+7</f>
        <v>38285</v>
      </c>
      <c r="K51">
        <f t="shared" si="0"/>
        <v>0</v>
      </c>
      <c r="L51">
        <f t="shared" si="1"/>
        <v>0</v>
      </c>
      <c r="M51">
        <f t="shared" si="2"/>
        <v>0</v>
      </c>
      <c r="P51">
        <f t="shared" si="3"/>
        <v>0</v>
      </c>
      <c r="Q51">
        <f t="shared" si="4"/>
        <v>0</v>
      </c>
      <c r="R51">
        <f t="shared" si="5"/>
        <v>0</v>
      </c>
      <c r="U51">
        <f t="shared" si="6"/>
        <v>0</v>
      </c>
      <c r="V51">
        <f t="shared" si="7"/>
        <v>0</v>
      </c>
      <c r="W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E51">
        <f t="shared" si="12"/>
        <v>0</v>
      </c>
      <c r="AF51">
        <f t="shared" si="13"/>
        <v>0</v>
      </c>
      <c r="AG51">
        <f t="shared" si="14"/>
        <v>0</v>
      </c>
      <c r="AJ51">
        <f t="shared" si="15"/>
        <v>0</v>
      </c>
      <c r="AK51">
        <f t="shared" si="16"/>
        <v>0</v>
      </c>
      <c r="AL51">
        <f t="shared" si="17"/>
        <v>0</v>
      </c>
      <c r="AO51">
        <f t="shared" si="18"/>
        <v>0</v>
      </c>
      <c r="AP51">
        <f t="shared" si="19"/>
        <v>0</v>
      </c>
      <c r="AQ51">
        <f t="shared" si="20"/>
        <v>0</v>
      </c>
      <c r="AT51">
        <f t="shared" si="21"/>
        <v>0</v>
      </c>
      <c r="AU51">
        <f t="shared" si="22"/>
        <v>0</v>
      </c>
      <c r="AV51">
        <f t="shared" si="23"/>
        <v>0</v>
      </c>
      <c r="AY51">
        <f t="shared" si="24"/>
        <v>0</v>
      </c>
      <c r="AZ51">
        <f t="shared" si="25"/>
        <v>0</v>
      </c>
      <c r="BA51">
        <f t="shared" si="26"/>
        <v>0</v>
      </c>
      <c r="BD51">
        <f t="shared" si="27"/>
        <v>0</v>
      </c>
      <c r="BE51">
        <f t="shared" si="28"/>
        <v>0</v>
      </c>
      <c r="BF51">
        <f t="shared" si="29"/>
        <v>0</v>
      </c>
    </row>
    <row r="52" spans="3:58" ht="12.75" hidden="1">
      <c r="C52" s="3"/>
      <c r="D52" s="3"/>
      <c r="E52" s="3"/>
      <c r="K52">
        <f t="shared" si="0"/>
        <v>0</v>
      </c>
      <c r="L52">
        <f t="shared" si="1"/>
        <v>0</v>
      </c>
      <c r="M52">
        <f t="shared" si="2"/>
        <v>0</v>
      </c>
      <c r="P52">
        <f t="shared" si="3"/>
        <v>0</v>
      </c>
      <c r="Q52">
        <f t="shared" si="4"/>
        <v>0</v>
      </c>
      <c r="R52">
        <f t="shared" si="5"/>
        <v>0</v>
      </c>
      <c r="U52">
        <f t="shared" si="6"/>
        <v>0</v>
      </c>
      <c r="V52">
        <f t="shared" si="7"/>
        <v>0</v>
      </c>
      <c r="W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E52">
        <f t="shared" si="12"/>
        <v>0</v>
      </c>
      <c r="AF52">
        <f t="shared" si="13"/>
        <v>0</v>
      </c>
      <c r="AG52">
        <f t="shared" si="14"/>
        <v>0</v>
      </c>
      <c r="AJ52">
        <f t="shared" si="15"/>
        <v>0</v>
      </c>
      <c r="AK52">
        <f t="shared" si="16"/>
        <v>0</v>
      </c>
      <c r="AL52">
        <f t="shared" si="17"/>
        <v>0</v>
      </c>
      <c r="AO52">
        <f t="shared" si="18"/>
        <v>0</v>
      </c>
      <c r="AP52">
        <f t="shared" si="19"/>
        <v>0</v>
      </c>
      <c r="AQ52">
        <f t="shared" si="20"/>
        <v>0</v>
      </c>
      <c r="AT52">
        <f t="shared" si="21"/>
        <v>0</v>
      </c>
      <c r="AU52">
        <f t="shared" si="22"/>
        <v>0</v>
      </c>
      <c r="AV52">
        <f t="shared" si="23"/>
        <v>0</v>
      </c>
      <c r="AY52">
        <f t="shared" si="24"/>
        <v>0</v>
      </c>
      <c r="AZ52">
        <f t="shared" si="25"/>
        <v>0</v>
      </c>
      <c r="BA52">
        <f t="shared" si="26"/>
        <v>0</v>
      </c>
      <c r="BD52">
        <f t="shared" si="27"/>
        <v>0</v>
      </c>
      <c r="BE52">
        <f t="shared" si="28"/>
        <v>0</v>
      </c>
      <c r="BF52">
        <f t="shared" si="29"/>
        <v>0</v>
      </c>
    </row>
    <row r="53" spans="2:58" ht="12.75" hidden="1">
      <c r="B53" t="s">
        <v>30</v>
      </c>
      <c r="C53" s="3"/>
      <c r="D53" s="3"/>
      <c r="E53" s="3"/>
      <c r="K53">
        <f t="shared" si="0"/>
        <v>0</v>
      </c>
      <c r="L53">
        <f t="shared" si="1"/>
        <v>0</v>
      </c>
      <c r="M53">
        <f t="shared" si="2"/>
        <v>0</v>
      </c>
      <c r="P53">
        <f t="shared" si="3"/>
        <v>0</v>
      </c>
      <c r="Q53">
        <f t="shared" si="4"/>
        <v>0</v>
      </c>
      <c r="R53">
        <f t="shared" si="5"/>
        <v>0</v>
      </c>
      <c r="U53">
        <f t="shared" si="6"/>
        <v>0</v>
      </c>
      <c r="V53">
        <f t="shared" si="7"/>
        <v>0</v>
      </c>
      <c r="W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E53">
        <f t="shared" si="12"/>
        <v>0</v>
      </c>
      <c r="AF53">
        <f t="shared" si="13"/>
        <v>0</v>
      </c>
      <c r="AG53">
        <f t="shared" si="14"/>
        <v>0</v>
      </c>
      <c r="AJ53">
        <f t="shared" si="15"/>
        <v>0</v>
      </c>
      <c r="AK53">
        <f t="shared" si="16"/>
        <v>0</v>
      </c>
      <c r="AL53">
        <f t="shared" si="17"/>
        <v>0</v>
      </c>
      <c r="AO53">
        <f t="shared" si="18"/>
        <v>0</v>
      </c>
      <c r="AP53">
        <f t="shared" si="19"/>
        <v>0</v>
      </c>
      <c r="AQ53">
        <f t="shared" si="20"/>
        <v>0</v>
      </c>
      <c r="AT53">
        <f t="shared" si="21"/>
        <v>0</v>
      </c>
      <c r="AU53">
        <f t="shared" si="22"/>
        <v>0</v>
      </c>
      <c r="AV53">
        <f t="shared" si="23"/>
        <v>0</v>
      </c>
      <c r="AY53">
        <f t="shared" si="24"/>
        <v>0</v>
      </c>
      <c r="AZ53">
        <f t="shared" si="25"/>
        <v>0</v>
      </c>
      <c r="BA53">
        <f t="shared" si="26"/>
        <v>0</v>
      </c>
      <c r="BD53">
        <f t="shared" si="27"/>
        <v>0</v>
      </c>
      <c r="BE53">
        <f t="shared" si="28"/>
        <v>0</v>
      </c>
      <c r="BF53">
        <f t="shared" si="29"/>
        <v>0</v>
      </c>
    </row>
    <row r="54" spans="3:58" ht="12.75" hidden="1">
      <c r="C54" s="3"/>
      <c r="D54" s="3"/>
      <c r="E54" s="3"/>
      <c r="K54">
        <f t="shared" si="0"/>
        <v>0</v>
      </c>
      <c r="L54">
        <f t="shared" si="1"/>
        <v>0</v>
      </c>
      <c r="M54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  <c r="U54">
        <f t="shared" si="6"/>
        <v>0</v>
      </c>
      <c r="V54">
        <f t="shared" si="7"/>
        <v>0</v>
      </c>
      <c r="W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E54">
        <f t="shared" si="12"/>
        <v>0</v>
      </c>
      <c r="AF54">
        <f t="shared" si="13"/>
        <v>0</v>
      </c>
      <c r="AG54">
        <f t="shared" si="14"/>
        <v>0</v>
      </c>
      <c r="AJ54">
        <f t="shared" si="15"/>
        <v>0</v>
      </c>
      <c r="AK54">
        <f t="shared" si="16"/>
        <v>0</v>
      </c>
      <c r="AL54">
        <f t="shared" si="17"/>
        <v>0</v>
      </c>
      <c r="AO54">
        <f t="shared" si="18"/>
        <v>0</v>
      </c>
      <c r="AP54">
        <f t="shared" si="19"/>
        <v>0</v>
      </c>
      <c r="AQ54">
        <f t="shared" si="20"/>
        <v>0</v>
      </c>
      <c r="AT54">
        <f t="shared" si="21"/>
        <v>0</v>
      </c>
      <c r="AU54">
        <f t="shared" si="22"/>
        <v>0</v>
      </c>
      <c r="AV54">
        <f t="shared" si="23"/>
        <v>0</v>
      </c>
      <c r="AY54">
        <f t="shared" si="24"/>
        <v>0</v>
      </c>
      <c r="AZ54">
        <f t="shared" si="25"/>
        <v>0</v>
      </c>
      <c r="BA54">
        <f t="shared" si="26"/>
        <v>0</v>
      </c>
      <c r="BD54">
        <f t="shared" si="27"/>
        <v>0</v>
      </c>
      <c r="BE54">
        <f t="shared" si="28"/>
        <v>0</v>
      </c>
      <c r="BF54">
        <f t="shared" si="29"/>
        <v>0</v>
      </c>
    </row>
    <row r="55" spans="1:58" ht="12.75">
      <c r="A55" s="2" t="s">
        <v>14</v>
      </c>
      <c r="C55" s="3"/>
      <c r="D55" s="3"/>
      <c r="E55" s="3"/>
      <c r="F55" s="1">
        <f>+F39+7</f>
        <v>38278</v>
      </c>
      <c r="K55">
        <f t="shared" si="0"/>
        <v>0</v>
      </c>
      <c r="L55">
        <f t="shared" si="1"/>
        <v>0</v>
      </c>
      <c r="M55">
        <f t="shared" si="2"/>
        <v>0</v>
      </c>
      <c r="P55">
        <f t="shared" si="3"/>
        <v>0</v>
      </c>
      <c r="Q55">
        <f t="shared" si="4"/>
        <v>0</v>
      </c>
      <c r="R55">
        <f t="shared" si="5"/>
        <v>0</v>
      </c>
      <c r="U55">
        <f t="shared" si="6"/>
        <v>0</v>
      </c>
      <c r="V55">
        <f t="shared" si="7"/>
        <v>0</v>
      </c>
      <c r="W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E55">
        <f t="shared" si="12"/>
        <v>0</v>
      </c>
      <c r="AF55">
        <f t="shared" si="13"/>
        <v>0</v>
      </c>
      <c r="AG55">
        <f t="shared" si="14"/>
        <v>0</v>
      </c>
      <c r="AJ55">
        <f t="shared" si="15"/>
        <v>0</v>
      </c>
      <c r="AK55">
        <f t="shared" si="16"/>
        <v>0</v>
      </c>
      <c r="AL55">
        <f t="shared" si="17"/>
        <v>0</v>
      </c>
      <c r="AO55">
        <f t="shared" si="18"/>
        <v>0</v>
      </c>
      <c r="AP55">
        <f t="shared" si="19"/>
        <v>0</v>
      </c>
      <c r="AQ55">
        <f t="shared" si="20"/>
        <v>0</v>
      </c>
      <c r="AT55">
        <f t="shared" si="21"/>
        <v>0</v>
      </c>
      <c r="AU55">
        <f t="shared" si="22"/>
        <v>0</v>
      </c>
      <c r="AV55">
        <f t="shared" si="23"/>
        <v>0</v>
      </c>
      <c r="AY55">
        <f t="shared" si="24"/>
        <v>0</v>
      </c>
      <c r="AZ55">
        <f t="shared" si="25"/>
        <v>0</v>
      </c>
      <c r="BA55">
        <f t="shared" si="26"/>
        <v>0</v>
      </c>
      <c r="BD55">
        <f t="shared" si="27"/>
        <v>0</v>
      </c>
      <c r="BE55">
        <f t="shared" si="28"/>
        <v>0</v>
      </c>
      <c r="BF55">
        <f t="shared" si="29"/>
        <v>0</v>
      </c>
    </row>
    <row r="56" spans="3:58" ht="12.75">
      <c r="C56" s="3"/>
      <c r="D56" s="3"/>
      <c r="E56" s="3"/>
      <c r="K56">
        <f t="shared" si="0"/>
        <v>0</v>
      </c>
      <c r="L56">
        <f t="shared" si="1"/>
        <v>0</v>
      </c>
      <c r="M56">
        <f t="shared" si="2"/>
        <v>0</v>
      </c>
      <c r="P56">
        <f t="shared" si="3"/>
        <v>0</v>
      </c>
      <c r="Q56">
        <f t="shared" si="4"/>
        <v>0</v>
      </c>
      <c r="R56">
        <f t="shared" si="5"/>
        <v>0</v>
      </c>
      <c r="U56">
        <f t="shared" si="6"/>
        <v>0</v>
      </c>
      <c r="V56">
        <f t="shared" si="7"/>
        <v>0</v>
      </c>
      <c r="W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  <c r="AE56">
        <f t="shared" si="12"/>
        <v>0</v>
      </c>
      <c r="AF56">
        <f t="shared" si="13"/>
        <v>0</v>
      </c>
      <c r="AG56">
        <f t="shared" si="14"/>
        <v>0</v>
      </c>
      <c r="AJ56">
        <f t="shared" si="15"/>
        <v>0</v>
      </c>
      <c r="AK56">
        <f t="shared" si="16"/>
        <v>0</v>
      </c>
      <c r="AL56">
        <f t="shared" si="17"/>
        <v>0</v>
      </c>
      <c r="AO56">
        <f t="shared" si="18"/>
        <v>0</v>
      </c>
      <c r="AP56">
        <f t="shared" si="19"/>
        <v>0</v>
      </c>
      <c r="AQ56">
        <f t="shared" si="20"/>
        <v>0</v>
      </c>
      <c r="AT56">
        <f t="shared" si="21"/>
        <v>0</v>
      </c>
      <c r="AU56">
        <f t="shared" si="22"/>
        <v>0</v>
      </c>
      <c r="AV56">
        <f t="shared" si="23"/>
        <v>0</v>
      </c>
      <c r="AY56">
        <f t="shared" si="24"/>
        <v>0</v>
      </c>
      <c r="AZ56">
        <f t="shared" si="25"/>
        <v>0</v>
      </c>
      <c r="BA56">
        <f t="shared" si="26"/>
        <v>0</v>
      </c>
      <c r="BD56">
        <f t="shared" si="27"/>
        <v>0</v>
      </c>
      <c r="BE56">
        <f t="shared" si="28"/>
        <v>0</v>
      </c>
      <c r="BF56">
        <f t="shared" si="29"/>
        <v>0</v>
      </c>
    </row>
    <row r="57" spans="2:58" ht="12.75">
      <c r="B57" t="str">
        <f>+a</f>
        <v>Mossford 6</v>
      </c>
      <c r="C57" s="3">
        <f>+'Averages week by week'!P48</f>
        <v>8</v>
      </c>
      <c r="D57" s="3" t="s">
        <v>34</v>
      </c>
      <c r="E57" s="3">
        <f>+'Averages week by week'!P127</f>
        <v>2</v>
      </c>
      <c r="F57" t="str">
        <f>+F</f>
        <v>Woodlands 2</v>
      </c>
      <c r="I57">
        <f>+C57</f>
        <v>8</v>
      </c>
      <c r="J57">
        <f>+E57</f>
        <v>2</v>
      </c>
      <c r="K57">
        <f t="shared" si="0"/>
        <v>1</v>
      </c>
      <c r="L57">
        <f t="shared" si="1"/>
        <v>0</v>
      </c>
      <c r="M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U57">
        <f t="shared" si="6"/>
        <v>0</v>
      </c>
      <c r="V57">
        <f t="shared" si="7"/>
        <v>0</v>
      </c>
      <c r="W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>+E57</f>
        <v>2</v>
      </c>
      <c r="AI57">
        <f>+C57</f>
        <v>8</v>
      </c>
      <c r="AJ57">
        <f t="shared" si="15"/>
        <v>0</v>
      </c>
      <c r="AK57">
        <f t="shared" si="16"/>
        <v>0</v>
      </c>
      <c r="AL57">
        <f t="shared" si="17"/>
        <v>1</v>
      </c>
      <c r="AO57">
        <f t="shared" si="18"/>
        <v>0</v>
      </c>
      <c r="AP57">
        <f t="shared" si="19"/>
        <v>0</v>
      </c>
      <c r="AQ57">
        <f t="shared" si="20"/>
        <v>0</v>
      </c>
      <c r="AT57">
        <f t="shared" si="21"/>
        <v>0</v>
      </c>
      <c r="AU57">
        <f t="shared" si="22"/>
        <v>0</v>
      </c>
      <c r="AV57">
        <f t="shared" si="23"/>
        <v>0</v>
      </c>
      <c r="AY57">
        <f t="shared" si="24"/>
        <v>0</v>
      </c>
      <c r="AZ57">
        <f t="shared" si="25"/>
        <v>0</v>
      </c>
      <c r="BA57">
        <f t="shared" si="26"/>
        <v>0</v>
      </c>
      <c r="BD57">
        <f t="shared" si="27"/>
        <v>0</v>
      </c>
      <c r="BE57">
        <f t="shared" si="28"/>
        <v>0</v>
      </c>
      <c r="BF57">
        <f t="shared" si="29"/>
        <v>0</v>
      </c>
    </row>
    <row r="58" spans="2:58" ht="12.75">
      <c r="B58" t="str">
        <f>+B</f>
        <v>Wanstead &amp; Woodford</v>
      </c>
      <c r="C58" s="3">
        <f>+'Averages week by week'!P113</f>
        <v>5</v>
      </c>
      <c r="D58" s="3" t="s">
        <v>34</v>
      </c>
      <c r="E58" s="3">
        <f>+'Averages week by week'!P18</f>
        <v>5</v>
      </c>
      <c r="F58" t="str">
        <f>+E</f>
        <v>Grove</v>
      </c>
      <c r="K58">
        <f t="shared" si="0"/>
        <v>0</v>
      </c>
      <c r="L58">
        <f t="shared" si="1"/>
        <v>0</v>
      </c>
      <c r="M58">
        <f t="shared" si="2"/>
        <v>0</v>
      </c>
      <c r="N58">
        <f>+C58</f>
        <v>5</v>
      </c>
      <c r="O58">
        <f>+E58</f>
        <v>5</v>
      </c>
      <c r="P58">
        <f t="shared" si="3"/>
        <v>0</v>
      </c>
      <c r="Q58">
        <f t="shared" si="4"/>
        <v>1</v>
      </c>
      <c r="R58">
        <f t="shared" si="5"/>
        <v>0</v>
      </c>
      <c r="U58">
        <f t="shared" si="6"/>
        <v>0</v>
      </c>
      <c r="V58">
        <f t="shared" si="7"/>
        <v>0</v>
      </c>
      <c r="W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C58">
        <f>+E58</f>
        <v>5</v>
      </c>
      <c r="AD58">
        <f>+C58</f>
        <v>5</v>
      </c>
      <c r="AE58">
        <f t="shared" si="12"/>
        <v>0</v>
      </c>
      <c r="AF58">
        <f t="shared" si="13"/>
        <v>1</v>
      </c>
      <c r="AG58">
        <f t="shared" si="14"/>
        <v>0</v>
      </c>
      <c r="AJ58">
        <f t="shared" si="15"/>
        <v>0</v>
      </c>
      <c r="AK58">
        <f t="shared" si="16"/>
        <v>0</v>
      </c>
      <c r="AL58">
        <f t="shared" si="17"/>
        <v>0</v>
      </c>
      <c r="AO58">
        <f t="shared" si="18"/>
        <v>0</v>
      </c>
      <c r="AP58">
        <f t="shared" si="19"/>
        <v>0</v>
      </c>
      <c r="AQ58">
        <f t="shared" si="20"/>
        <v>0</v>
      </c>
      <c r="AT58">
        <f t="shared" si="21"/>
        <v>0</v>
      </c>
      <c r="AU58">
        <f t="shared" si="22"/>
        <v>0</v>
      </c>
      <c r="AV58">
        <f t="shared" si="23"/>
        <v>0</v>
      </c>
      <c r="AY58">
        <f t="shared" si="24"/>
        <v>0</v>
      </c>
      <c r="AZ58">
        <f t="shared" si="25"/>
        <v>0</v>
      </c>
      <c r="BA58">
        <f t="shared" si="26"/>
        <v>0</v>
      </c>
      <c r="BD58">
        <f t="shared" si="27"/>
        <v>0</v>
      </c>
      <c r="BE58">
        <f t="shared" si="28"/>
        <v>0</v>
      </c>
      <c r="BF58">
        <f t="shared" si="29"/>
        <v>0</v>
      </c>
    </row>
    <row r="59" spans="2:60" ht="12.75">
      <c r="B59" t="str">
        <f>+CC</f>
        <v>Redbridge Social 1</v>
      </c>
      <c r="C59" s="3">
        <f>+'Averages week by week'!P79</f>
        <v>9</v>
      </c>
      <c r="D59" s="3" t="s">
        <v>34</v>
      </c>
      <c r="E59" s="3">
        <f>+'Averages week by week'!P36</f>
        <v>1</v>
      </c>
      <c r="F59" t="str">
        <f>+D</f>
        <v>Heathcote 4</v>
      </c>
      <c r="K59">
        <f t="shared" si="0"/>
        <v>0</v>
      </c>
      <c r="L59">
        <f t="shared" si="1"/>
        <v>0</v>
      </c>
      <c r="M59">
        <f t="shared" si="2"/>
        <v>0</v>
      </c>
      <c r="P59">
        <f t="shared" si="3"/>
        <v>0</v>
      </c>
      <c r="Q59">
        <f t="shared" si="4"/>
        <v>0</v>
      </c>
      <c r="R59">
        <f t="shared" si="5"/>
        <v>0</v>
      </c>
      <c r="S59">
        <f>+C59</f>
        <v>9</v>
      </c>
      <c r="T59">
        <f>+E59</f>
        <v>1</v>
      </c>
      <c r="U59">
        <f t="shared" si="6"/>
        <v>1</v>
      </c>
      <c r="V59">
        <f t="shared" si="7"/>
        <v>0</v>
      </c>
      <c r="W59">
        <f t="shared" si="8"/>
        <v>0</v>
      </c>
      <c r="X59">
        <f>+E59</f>
        <v>1</v>
      </c>
      <c r="Y59">
        <f>+C59</f>
        <v>9</v>
      </c>
      <c r="Z59">
        <f t="shared" si="9"/>
        <v>0</v>
      </c>
      <c r="AA59">
        <f t="shared" si="10"/>
        <v>0</v>
      </c>
      <c r="AB59">
        <f t="shared" si="11"/>
        <v>1</v>
      </c>
      <c r="AE59">
        <f t="shared" si="12"/>
        <v>0</v>
      </c>
      <c r="AF59">
        <f t="shared" si="13"/>
        <v>0</v>
      </c>
      <c r="AG59">
        <f t="shared" si="14"/>
        <v>0</v>
      </c>
      <c r="AJ59">
        <f t="shared" si="15"/>
        <v>0</v>
      </c>
      <c r="AK59">
        <f t="shared" si="16"/>
        <v>0</v>
      </c>
      <c r="AL59">
        <f t="shared" si="17"/>
        <v>0</v>
      </c>
      <c r="AO59">
        <f t="shared" si="18"/>
        <v>0</v>
      </c>
      <c r="AP59">
        <f t="shared" si="19"/>
        <v>0</v>
      </c>
      <c r="AQ59">
        <f t="shared" si="20"/>
        <v>0</v>
      </c>
      <c r="AT59">
        <f t="shared" si="21"/>
        <v>0</v>
      </c>
      <c r="AU59">
        <f t="shared" si="22"/>
        <v>0</v>
      </c>
      <c r="AV59">
        <f t="shared" si="23"/>
        <v>0</v>
      </c>
      <c r="AY59">
        <f t="shared" si="24"/>
        <v>0</v>
      </c>
      <c r="AZ59">
        <f t="shared" si="25"/>
        <v>0</v>
      </c>
      <c r="BA59">
        <f t="shared" si="26"/>
        <v>0</v>
      </c>
      <c r="BD59">
        <f t="shared" si="27"/>
        <v>0</v>
      </c>
      <c r="BE59">
        <f t="shared" si="28"/>
        <v>0</v>
      </c>
      <c r="BF59">
        <f t="shared" si="29"/>
        <v>0</v>
      </c>
      <c r="BH59" t="s">
        <v>104</v>
      </c>
    </row>
    <row r="60" spans="2:58" ht="12.75">
      <c r="B60" t="str">
        <f>+I</f>
        <v>Mossford 7</v>
      </c>
      <c r="C60" s="3">
        <f>+'Averages week by week'!P57</f>
        <v>4</v>
      </c>
      <c r="D60" s="3" t="s">
        <v>34</v>
      </c>
      <c r="E60" s="3">
        <f>+'Averages week by week'!P68</f>
        <v>6</v>
      </c>
      <c r="F60" t="str">
        <f>+G</f>
        <v>Redbridge 2</v>
      </c>
      <c r="K60">
        <f t="shared" si="0"/>
        <v>0</v>
      </c>
      <c r="L60">
        <f t="shared" si="1"/>
        <v>0</v>
      </c>
      <c r="M60">
        <f t="shared" si="2"/>
        <v>0</v>
      </c>
      <c r="P60">
        <f t="shared" si="3"/>
        <v>0</v>
      </c>
      <c r="Q60">
        <f t="shared" si="4"/>
        <v>0</v>
      </c>
      <c r="R60">
        <f t="shared" si="5"/>
        <v>0</v>
      </c>
      <c r="U60">
        <f t="shared" si="6"/>
        <v>0</v>
      </c>
      <c r="V60">
        <f t="shared" si="7"/>
        <v>0</v>
      </c>
      <c r="W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E60">
        <f t="shared" si="12"/>
        <v>0</v>
      </c>
      <c r="AF60">
        <f t="shared" si="13"/>
        <v>0</v>
      </c>
      <c r="AG60">
        <f t="shared" si="14"/>
        <v>0</v>
      </c>
      <c r="AJ60">
        <f t="shared" si="15"/>
        <v>0</v>
      </c>
      <c r="AK60">
        <f t="shared" si="16"/>
        <v>0</v>
      </c>
      <c r="AL60">
        <f t="shared" si="17"/>
        <v>0</v>
      </c>
      <c r="AM60">
        <f>+E60</f>
        <v>6</v>
      </c>
      <c r="AN60">
        <f>+C60</f>
        <v>4</v>
      </c>
      <c r="AO60">
        <f t="shared" si="18"/>
        <v>1</v>
      </c>
      <c r="AP60">
        <f t="shared" si="19"/>
        <v>0</v>
      </c>
      <c r="AQ60">
        <f t="shared" si="20"/>
        <v>0</v>
      </c>
      <c r="AT60">
        <f t="shared" si="21"/>
        <v>0</v>
      </c>
      <c r="AU60">
        <f t="shared" si="22"/>
        <v>0</v>
      </c>
      <c r="AV60">
        <f t="shared" si="23"/>
        <v>0</v>
      </c>
      <c r="AW60">
        <f>+C60</f>
        <v>4</v>
      </c>
      <c r="AX60">
        <f>+E60</f>
        <v>6</v>
      </c>
      <c r="AY60">
        <f t="shared" si="24"/>
        <v>0</v>
      </c>
      <c r="AZ60">
        <f t="shared" si="25"/>
        <v>0</v>
      </c>
      <c r="BA60">
        <f t="shared" si="26"/>
        <v>1</v>
      </c>
      <c r="BD60">
        <f t="shared" si="27"/>
        <v>0</v>
      </c>
      <c r="BE60">
        <f t="shared" si="28"/>
        <v>0</v>
      </c>
      <c r="BF60">
        <f t="shared" si="29"/>
        <v>0</v>
      </c>
    </row>
    <row r="61" spans="2:58" ht="12.75">
      <c r="B61" t="str">
        <f>+J</f>
        <v>RTTL 3</v>
      </c>
      <c r="C61" s="3">
        <f>+'Averages week by week'!P103</f>
        <v>8</v>
      </c>
      <c r="D61" s="3" t="s">
        <v>34</v>
      </c>
      <c r="E61" s="3">
        <f>+'Averages week by week'!P91</f>
        <v>2</v>
      </c>
      <c r="F61" t="str">
        <f>+H</f>
        <v>Rendezvous 2</v>
      </c>
      <c r="G61" s="7"/>
      <c r="K61">
        <f t="shared" si="0"/>
        <v>0</v>
      </c>
      <c r="L61">
        <f t="shared" si="1"/>
        <v>0</v>
      </c>
      <c r="M61">
        <f t="shared" si="2"/>
        <v>0</v>
      </c>
      <c r="P61">
        <f t="shared" si="3"/>
        <v>0</v>
      </c>
      <c r="Q61">
        <f t="shared" si="4"/>
        <v>0</v>
      </c>
      <c r="R61">
        <f t="shared" si="5"/>
        <v>0</v>
      </c>
      <c r="U61">
        <f t="shared" si="6"/>
        <v>0</v>
      </c>
      <c r="V61">
        <f t="shared" si="7"/>
        <v>0</v>
      </c>
      <c r="W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E61">
        <f t="shared" si="12"/>
        <v>0</v>
      </c>
      <c r="AF61">
        <f t="shared" si="13"/>
        <v>0</v>
      </c>
      <c r="AG61">
        <f t="shared" si="14"/>
        <v>0</v>
      </c>
      <c r="AJ61">
        <f t="shared" si="15"/>
        <v>0</v>
      </c>
      <c r="AK61">
        <f t="shared" si="16"/>
        <v>0</v>
      </c>
      <c r="AL61">
        <f t="shared" si="17"/>
        <v>0</v>
      </c>
      <c r="AO61">
        <f t="shared" si="18"/>
        <v>0</v>
      </c>
      <c r="AP61">
        <f t="shared" si="19"/>
        <v>0</v>
      </c>
      <c r="AQ61">
        <f t="shared" si="20"/>
        <v>0</v>
      </c>
      <c r="AR61">
        <f>+E61</f>
        <v>2</v>
      </c>
      <c r="AS61">
        <f>+C61</f>
        <v>8</v>
      </c>
      <c r="AT61">
        <f t="shared" si="21"/>
        <v>0</v>
      </c>
      <c r="AU61">
        <f t="shared" si="22"/>
        <v>0</v>
      </c>
      <c r="AV61">
        <f t="shared" si="23"/>
        <v>1</v>
      </c>
      <c r="AY61">
        <f t="shared" si="24"/>
        <v>0</v>
      </c>
      <c r="AZ61">
        <f t="shared" si="25"/>
        <v>0</v>
      </c>
      <c r="BA61">
        <f t="shared" si="26"/>
        <v>0</v>
      </c>
      <c r="BB61">
        <f>+C61</f>
        <v>8</v>
      </c>
      <c r="BC61">
        <f>+E61</f>
        <v>2</v>
      </c>
      <c r="BD61">
        <f t="shared" si="27"/>
        <v>1</v>
      </c>
      <c r="BE61">
        <f t="shared" si="28"/>
        <v>0</v>
      </c>
      <c r="BF61">
        <f t="shared" si="29"/>
        <v>0</v>
      </c>
    </row>
    <row r="62" spans="3:58" ht="12.75">
      <c r="C62" s="3"/>
      <c r="D62" s="3"/>
      <c r="E62" s="3"/>
      <c r="K62">
        <f t="shared" si="0"/>
        <v>0</v>
      </c>
      <c r="L62">
        <f t="shared" si="1"/>
        <v>0</v>
      </c>
      <c r="M62">
        <f t="shared" si="2"/>
        <v>0</v>
      </c>
      <c r="P62">
        <f t="shared" si="3"/>
        <v>0</v>
      </c>
      <c r="Q62">
        <f t="shared" si="4"/>
        <v>0</v>
      </c>
      <c r="R62">
        <f t="shared" si="5"/>
        <v>0</v>
      </c>
      <c r="U62">
        <f t="shared" si="6"/>
        <v>0</v>
      </c>
      <c r="V62">
        <f t="shared" si="7"/>
        <v>0</v>
      </c>
      <c r="W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  <c r="AE62">
        <f t="shared" si="12"/>
        <v>0</v>
      </c>
      <c r="AF62">
        <f t="shared" si="13"/>
        <v>0</v>
      </c>
      <c r="AG62">
        <f t="shared" si="14"/>
        <v>0</v>
      </c>
      <c r="AJ62">
        <f t="shared" si="15"/>
        <v>0</v>
      </c>
      <c r="AK62">
        <f t="shared" si="16"/>
        <v>0</v>
      </c>
      <c r="AL62">
        <f t="shared" si="17"/>
        <v>0</v>
      </c>
      <c r="AO62">
        <f t="shared" si="18"/>
        <v>0</v>
      </c>
      <c r="AP62">
        <f t="shared" si="19"/>
        <v>0</v>
      </c>
      <c r="AQ62">
        <f t="shared" si="20"/>
        <v>0</v>
      </c>
      <c r="AT62">
        <f t="shared" si="21"/>
        <v>0</v>
      </c>
      <c r="AU62">
        <f t="shared" si="22"/>
        <v>0</v>
      </c>
      <c r="AV62">
        <f t="shared" si="23"/>
        <v>0</v>
      </c>
      <c r="AY62">
        <f t="shared" si="24"/>
        <v>0</v>
      </c>
      <c r="AZ62">
        <f t="shared" si="25"/>
        <v>0</v>
      </c>
      <c r="BA62">
        <f t="shared" si="26"/>
        <v>0</v>
      </c>
      <c r="BD62">
        <f t="shared" si="27"/>
        <v>0</v>
      </c>
      <c r="BE62">
        <f t="shared" si="28"/>
        <v>0</v>
      </c>
      <c r="BF62">
        <f t="shared" si="29"/>
        <v>0</v>
      </c>
    </row>
    <row r="63" spans="1:58" ht="12.75">
      <c r="A63" s="2" t="s">
        <v>15</v>
      </c>
      <c r="C63" s="3"/>
      <c r="D63" s="3"/>
      <c r="E63" s="3"/>
      <c r="F63" s="1">
        <f>+F55+21</f>
        <v>38299</v>
      </c>
      <c r="K63">
        <f t="shared" si="0"/>
        <v>0</v>
      </c>
      <c r="L63">
        <f t="shared" si="1"/>
        <v>0</v>
      </c>
      <c r="M63">
        <f t="shared" si="2"/>
        <v>0</v>
      </c>
      <c r="P63">
        <f t="shared" si="3"/>
        <v>0</v>
      </c>
      <c r="Q63">
        <f t="shared" si="4"/>
        <v>0</v>
      </c>
      <c r="R63">
        <f t="shared" si="5"/>
        <v>0</v>
      </c>
      <c r="U63">
        <f t="shared" si="6"/>
        <v>0</v>
      </c>
      <c r="V63">
        <f t="shared" si="7"/>
        <v>0</v>
      </c>
      <c r="W63">
        <f t="shared" si="8"/>
        <v>0</v>
      </c>
      <c r="Z63">
        <f t="shared" si="9"/>
        <v>0</v>
      </c>
      <c r="AA63">
        <f t="shared" si="10"/>
        <v>0</v>
      </c>
      <c r="AB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J63">
        <f t="shared" si="15"/>
        <v>0</v>
      </c>
      <c r="AK63">
        <f t="shared" si="16"/>
        <v>0</v>
      </c>
      <c r="AL63">
        <f t="shared" si="17"/>
        <v>0</v>
      </c>
      <c r="AO63">
        <f t="shared" si="18"/>
        <v>0</v>
      </c>
      <c r="AP63">
        <f t="shared" si="19"/>
        <v>0</v>
      </c>
      <c r="AQ63">
        <f t="shared" si="20"/>
        <v>0</v>
      </c>
      <c r="AT63">
        <f t="shared" si="21"/>
        <v>0</v>
      </c>
      <c r="AU63">
        <f t="shared" si="22"/>
        <v>0</v>
      </c>
      <c r="AV63">
        <f t="shared" si="23"/>
        <v>0</v>
      </c>
      <c r="AY63">
        <f t="shared" si="24"/>
        <v>0</v>
      </c>
      <c r="AZ63">
        <f t="shared" si="25"/>
        <v>0</v>
      </c>
      <c r="BA63">
        <f t="shared" si="26"/>
        <v>0</v>
      </c>
      <c r="BD63">
        <f t="shared" si="27"/>
        <v>0</v>
      </c>
      <c r="BE63">
        <f t="shared" si="28"/>
        <v>0</v>
      </c>
      <c r="BF63">
        <f t="shared" si="29"/>
        <v>0</v>
      </c>
    </row>
    <row r="64" spans="3:58" ht="12.75">
      <c r="C64" s="3"/>
      <c r="D64" s="3"/>
      <c r="E64" s="3"/>
      <c r="K64">
        <f t="shared" si="0"/>
        <v>0</v>
      </c>
      <c r="L64">
        <f t="shared" si="1"/>
        <v>0</v>
      </c>
      <c r="M64">
        <f t="shared" si="2"/>
        <v>0</v>
      </c>
      <c r="P64">
        <f t="shared" si="3"/>
        <v>0</v>
      </c>
      <c r="Q64">
        <f t="shared" si="4"/>
        <v>0</v>
      </c>
      <c r="R64">
        <f t="shared" si="5"/>
        <v>0</v>
      </c>
      <c r="U64">
        <f t="shared" si="6"/>
        <v>0</v>
      </c>
      <c r="V64">
        <f t="shared" si="7"/>
        <v>0</v>
      </c>
      <c r="W64">
        <f t="shared" si="8"/>
        <v>0</v>
      </c>
      <c r="Z64">
        <f t="shared" si="9"/>
        <v>0</v>
      </c>
      <c r="AA64">
        <f t="shared" si="10"/>
        <v>0</v>
      </c>
      <c r="AB64">
        <f t="shared" si="11"/>
        <v>0</v>
      </c>
      <c r="AE64">
        <f t="shared" si="12"/>
        <v>0</v>
      </c>
      <c r="AF64">
        <f t="shared" si="13"/>
        <v>0</v>
      </c>
      <c r="AG64">
        <f t="shared" si="14"/>
        <v>0</v>
      </c>
      <c r="AJ64">
        <f t="shared" si="15"/>
        <v>0</v>
      </c>
      <c r="AK64">
        <f t="shared" si="16"/>
        <v>0</v>
      </c>
      <c r="AL64">
        <f t="shared" si="17"/>
        <v>0</v>
      </c>
      <c r="AO64">
        <f t="shared" si="18"/>
        <v>0</v>
      </c>
      <c r="AP64">
        <f t="shared" si="19"/>
        <v>0</v>
      </c>
      <c r="AQ64">
        <f t="shared" si="20"/>
        <v>0</v>
      </c>
      <c r="AT64">
        <f t="shared" si="21"/>
        <v>0</v>
      </c>
      <c r="AU64">
        <f t="shared" si="22"/>
        <v>0</v>
      </c>
      <c r="AV64">
        <f t="shared" si="23"/>
        <v>0</v>
      </c>
      <c r="AY64">
        <f t="shared" si="24"/>
        <v>0</v>
      </c>
      <c r="AZ64">
        <f t="shared" si="25"/>
        <v>0</v>
      </c>
      <c r="BA64">
        <f t="shared" si="26"/>
        <v>0</v>
      </c>
      <c r="BD64">
        <f t="shared" si="27"/>
        <v>0</v>
      </c>
      <c r="BE64">
        <f t="shared" si="28"/>
        <v>0</v>
      </c>
      <c r="BF64">
        <f t="shared" si="29"/>
        <v>0</v>
      </c>
    </row>
    <row r="65" spans="2:58" ht="12.75">
      <c r="B65" t="str">
        <f>+E</f>
        <v>Grove</v>
      </c>
      <c r="C65" s="3">
        <f>+'Averages week by week'!R18</f>
        <v>8</v>
      </c>
      <c r="D65" s="3" t="s">
        <v>34</v>
      </c>
      <c r="E65" s="3">
        <f>+'Averages week by week'!R48</f>
        <v>2</v>
      </c>
      <c r="F65" t="str">
        <f>+a</f>
        <v>Mossford 6</v>
      </c>
      <c r="I65">
        <f>+E65</f>
        <v>2</v>
      </c>
      <c r="J65">
        <f>+C65</f>
        <v>8</v>
      </c>
      <c r="K65">
        <f t="shared" si="0"/>
        <v>0</v>
      </c>
      <c r="L65">
        <f t="shared" si="1"/>
        <v>0</v>
      </c>
      <c r="M65">
        <f t="shared" si="2"/>
        <v>1</v>
      </c>
      <c r="P65">
        <f t="shared" si="3"/>
        <v>0</v>
      </c>
      <c r="Q65">
        <f t="shared" si="4"/>
        <v>0</v>
      </c>
      <c r="R65">
        <f t="shared" si="5"/>
        <v>0</v>
      </c>
      <c r="U65">
        <f t="shared" si="6"/>
        <v>0</v>
      </c>
      <c r="V65">
        <f t="shared" si="7"/>
        <v>0</v>
      </c>
      <c r="W65">
        <f t="shared" si="8"/>
        <v>0</v>
      </c>
      <c r="Z65">
        <f t="shared" si="9"/>
        <v>0</v>
      </c>
      <c r="AA65">
        <f t="shared" si="10"/>
        <v>0</v>
      </c>
      <c r="AB65">
        <f t="shared" si="11"/>
        <v>0</v>
      </c>
      <c r="AC65">
        <f>+C65</f>
        <v>8</v>
      </c>
      <c r="AD65">
        <f>+E65</f>
        <v>2</v>
      </c>
      <c r="AE65">
        <f t="shared" si="12"/>
        <v>1</v>
      </c>
      <c r="AF65">
        <f t="shared" si="13"/>
        <v>0</v>
      </c>
      <c r="AG65">
        <f t="shared" si="14"/>
        <v>0</v>
      </c>
      <c r="AJ65">
        <f t="shared" si="15"/>
        <v>0</v>
      </c>
      <c r="AK65">
        <f t="shared" si="16"/>
        <v>0</v>
      </c>
      <c r="AL65">
        <f t="shared" si="17"/>
        <v>0</v>
      </c>
      <c r="AO65">
        <f t="shared" si="18"/>
        <v>0</v>
      </c>
      <c r="AP65">
        <f t="shared" si="19"/>
        <v>0</v>
      </c>
      <c r="AQ65">
        <f t="shared" si="20"/>
        <v>0</v>
      </c>
      <c r="AT65">
        <f t="shared" si="21"/>
        <v>0</v>
      </c>
      <c r="AU65">
        <f t="shared" si="22"/>
        <v>0</v>
      </c>
      <c r="AV65">
        <f t="shared" si="23"/>
        <v>0</v>
      </c>
      <c r="AY65">
        <f t="shared" si="24"/>
        <v>0</v>
      </c>
      <c r="AZ65">
        <f t="shared" si="25"/>
        <v>0</v>
      </c>
      <c r="BA65">
        <f t="shared" si="26"/>
        <v>0</v>
      </c>
      <c r="BD65">
        <f t="shared" si="27"/>
        <v>0</v>
      </c>
      <c r="BE65">
        <f t="shared" si="28"/>
        <v>0</v>
      </c>
      <c r="BF65">
        <f t="shared" si="29"/>
        <v>0</v>
      </c>
    </row>
    <row r="66" spans="2:58" ht="12.75">
      <c r="B66" t="str">
        <f>+D</f>
        <v>Heathcote 4</v>
      </c>
      <c r="C66" s="3">
        <f>+'Averages week by week'!R36</f>
        <v>7</v>
      </c>
      <c r="D66" s="3" t="s">
        <v>34</v>
      </c>
      <c r="E66" s="3">
        <f>+'Averages week by week'!R113</f>
        <v>3</v>
      </c>
      <c r="F66" t="str">
        <f>+B</f>
        <v>Wanstead &amp; Woodford</v>
      </c>
      <c r="K66">
        <f t="shared" si="0"/>
        <v>0</v>
      </c>
      <c r="L66">
        <f t="shared" si="1"/>
        <v>0</v>
      </c>
      <c r="M66">
        <f t="shared" si="2"/>
        <v>0</v>
      </c>
      <c r="N66">
        <f>+E66</f>
        <v>3</v>
      </c>
      <c r="O66">
        <f>+C66</f>
        <v>7</v>
      </c>
      <c r="P66">
        <f t="shared" si="3"/>
        <v>0</v>
      </c>
      <c r="Q66">
        <f t="shared" si="4"/>
        <v>0</v>
      </c>
      <c r="R66">
        <f t="shared" si="5"/>
        <v>1</v>
      </c>
      <c r="U66">
        <f t="shared" si="6"/>
        <v>0</v>
      </c>
      <c r="V66">
        <f t="shared" si="7"/>
        <v>0</v>
      </c>
      <c r="W66">
        <f t="shared" si="8"/>
        <v>0</v>
      </c>
      <c r="X66">
        <f>+C66</f>
        <v>7</v>
      </c>
      <c r="Y66">
        <f>+E66</f>
        <v>3</v>
      </c>
      <c r="Z66">
        <f t="shared" si="9"/>
        <v>1</v>
      </c>
      <c r="AA66">
        <f t="shared" si="10"/>
        <v>0</v>
      </c>
      <c r="AB66">
        <f t="shared" si="11"/>
        <v>0</v>
      </c>
      <c r="AE66">
        <f t="shared" si="12"/>
        <v>0</v>
      </c>
      <c r="AF66">
        <f t="shared" si="13"/>
        <v>0</v>
      </c>
      <c r="AG66">
        <f t="shared" si="14"/>
        <v>0</v>
      </c>
      <c r="AJ66">
        <f t="shared" si="15"/>
        <v>0</v>
      </c>
      <c r="AK66">
        <f t="shared" si="16"/>
        <v>0</v>
      </c>
      <c r="AL66">
        <f t="shared" si="17"/>
        <v>0</v>
      </c>
      <c r="AO66">
        <f t="shared" si="18"/>
        <v>0</v>
      </c>
      <c r="AP66">
        <f t="shared" si="19"/>
        <v>0</v>
      </c>
      <c r="AQ66">
        <f t="shared" si="20"/>
        <v>0</v>
      </c>
      <c r="AT66">
        <f t="shared" si="21"/>
        <v>0</v>
      </c>
      <c r="AU66">
        <f t="shared" si="22"/>
        <v>0</v>
      </c>
      <c r="AV66">
        <f t="shared" si="23"/>
        <v>0</v>
      </c>
      <c r="AY66">
        <f t="shared" si="24"/>
        <v>0</v>
      </c>
      <c r="AZ66">
        <f t="shared" si="25"/>
        <v>0</v>
      </c>
      <c r="BA66">
        <f t="shared" si="26"/>
        <v>0</v>
      </c>
      <c r="BD66">
        <f t="shared" si="27"/>
        <v>0</v>
      </c>
      <c r="BE66">
        <f t="shared" si="28"/>
        <v>0</v>
      </c>
      <c r="BF66">
        <f t="shared" si="29"/>
        <v>0</v>
      </c>
    </row>
    <row r="67" spans="2:58" ht="12.75">
      <c r="B67" t="str">
        <f>+CC</f>
        <v>Redbridge Social 1</v>
      </c>
      <c r="C67" s="3">
        <f>+'Averages week by week'!R79</f>
        <v>5</v>
      </c>
      <c r="D67" s="3" t="s">
        <v>34</v>
      </c>
      <c r="E67" s="3">
        <f>+'Averages week by week'!R103</f>
        <v>5</v>
      </c>
      <c r="F67" t="str">
        <f>+J</f>
        <v>RTTL 3</v>
      </c>
      <c r="K67">
        <f t="shared" si="0"/>
        <v>0</v>
      </c>
      <c r="L67">
        <f t="shared" si="1"/>
        <v>0</v>
      </c>
      <c r="M67">
        <f t="shared" si="2"/>
        <v>0</v>
      </c>
      <c r="P67">
        <f t="shared" si="3"/>
        <v>0</v>
      </c>
      <c r="Q67">
        <f t="shared" si="4"/>
        <v>0</v>
      </c>
      <c r="R67">
        <f t="shared" si="5"/>
        <v>0</v>
      </c>
      <c r="S67">
        <f>+C67</f>
        <v>5</v>
      </c>
      <c r="T67">
        <f>+E67</f>
        <v>5</v>
      </c>
      <c r="U67">
        <f t="shared" si="6"/>
        <v>0</v>
      </c>
      <c r="V67">
        <f t="shared" si="7"/>
        <v>1</v>
      </c>
      <c r="W67">
        <f t="shared" si="8"/>
        <v>0</v>
      </c>
      <c r="Z67">
        <f t="shared" si="9"/>
        <v>0</v>
      </c>
      <c r="AA67">
        <f t="shared" si="10"/>
        <v>0</v>
      </c>
      <c r="AB67">
        <f t="shared" si="11"/>
        <v>0</v>
      </c>
      <c r="AE67">
        <f t="shared" si="12"/>
        <v>0</v>
      </c>
      <c r="AF67">
        <f t="shared" si="13"/>
        <v>0</v>
      </c>
      <c r="AG67">
        <f t="shared" si="14"/>
        <v>0</v>
      </c>
      <c r="AJ67">
        <f t="shared" si="15"/>
        <v>0</v>
      </c>
      <c r="AK67">
        <f t="shared" si="16"/>
        <v>0</v>
      </c>
      <c r="AL67">
        <f t="shared" si="17"/>
        <v>0</v>
      </c>
      <c r="AO67">
        <f t="shared" si="18"/>
        <v>0</v>
      </c>
      <c r="AP67">
        <f t="shared" si="19"/>
        <v>0</v>
      </c>
      <c r="AQ67">
        <f t="shared" si="20"/>
        <v>0</v>
      </c>
      <c r="AT67">
        <f t="shared" si="21"/>
        <v>0</v>
      </c>
      <c r="AU67">
        <f t="shared" si="22"/>
        <v>0</v>
      </c>
      <c r="AV67">
        <f t="shared" si="23"/>
        <v>0</v>
      </c>
      <c r="AY67">
        <f t="shared" si="24"/>
        <v>0</v>
      </c>
      <c r="AZ67">
        <f t="shared" si="25"/>
        <v>0</v>
      </c>
      <c r="BA67">
        <f t="shared" si="26"/>
        <v>0</v>
      </c>
      <c r="BB67">
        <f>+E67</f>
        <v>5</v>
      </c>
      <c r="BC67">
        <f>+C67</f>
        <v>5</v>
      </c>
      <c r="BD67">
        <f t="shared" si="27"/>
        <v>0</v>
      </c>
      <c r="BE67">
        <f t="shared" si="28"/>
        <v>1</v>
      </c>
      <c r="BF67">
        <f t="shared" si="29"/>
        <v>0</v>
      </c>
    </row>
    <row r="68" spans="2:58" ht="12.75">
      <c r="B68" t="str">
        <f>+F</f>
        <v>Woodlands 2</v>
      </c>
      <c r="C68" s="3">
        <f>+'Averages week by week'!R127</f>
        <v>1</v>
      </c>
      <c r="D68" s="3" t="s">
        <v>34</v>
      </c>
      <c r="E68" s="3">
        <f>+'Averages week by week'!R57</f>
        <v>9</v>
      </c>
      <c r="F68" t="str">
        <f>+I</f>
        <v>Mossford 7</v>
      </c>
      <c r="K68">
        <f t="shared" si="0"/>
        <v>0</v>
      </c>
      <c r="L68">
        <f t="shared" si="1"/>
        <v>0</v>
      </c>
      <c r="M68">
        <f t="shared" si="2"/>
        <v>0</v>
      </c>
      <c r="P68">
        <f t="shared" si="3"/>
        <v>0</v>
      </c>
      <c r="Q68">
        <f t="shared" si="4"/>
        <v>0</v>
      </c>
      <c r="R68">
        <f t="shared" si="5"/>
        <v>0</v>
      </c>
      <c r="U68">
        <f t="shared" si="6"/>
        <v>0</v>
      </c>
      <c r="V68">
        <f t="shared" si="7"/>
        <v>0</v>
      </c>
      <c r="W68">
        <f t="shared" si="8"/>
        <v>0</v>
      </c>
      <c r="Z68">
        <f t="shared" si="9"/>
        <v>0</v>
      </c>
      <c r="AA68">
        <f t="shared" si="10"/>
        <v>0</v>
      </c>
      <c r="AB68">
        <f t="shared" si="11"/>
        <v>0</v>
      </c>
      <c r="AE68">
        <f t="shared" si="12"/>
        <v>0</v>
      </c>
      <c r="AF68">
        <f t="shared" si="13"/>
        <v>0</v>
      </c>
      <c r="AG68">
        <f t="shared" si="14"/>
        <v>0</v>
      </c>
      <c r="AH68">
        <f>+C68</f>
        <v>1</v>
      </c>
      <c r="AI68">
        <f>+E68</f>
        <v>9</v>
      </c>
      <c r="AJ68">
        <f t="shared" si="15"/>
        <v>0</v>
      </c>
      <c r="AK68">
        <f t="shared" si="16"/>
        <v>0</v>
      </c>
      <c r="AL68">
        <f t="shared" si="17"/>
        <v>1</v>
      </c>
      <c r="AO68">
        <f t="shared" si="18"/>
        <v>0</v>
      </c>
      <c r="AP68">
        <f t="shared" si="19"/>
        <v>0</v>
      </c>
      <c r="AQ68">
        <f t="shared" si="20"/>
        <v>0</v>
      </c>
      <c r="AT68">
        <f t="shared" si="21"/>
        <v>0</v>
      </c>
      <c r="AU68">
        <f t="shared" si="22"/>
        <v>0</v>
      </c>
      <c r="AV68">
        <f t="shared" si="23"/>
        <v>0</v>
      </c>
      <c r="AW68">
        <f>+E68</f>
        <v>9</v>
      </c>
      <c r="AX68">
        <f>+C68</f>
        <v>1</v>
      </c>
      <c r="AY68">
        <f t="shared" si="24"/>
        <v>1</v>
      </c>
      <c r="AZ68">
        <f t="shared" si="25"/>
        <v>0</v>
      </c>
      <c r="BA68">
        <f t="shared" si="26"/>
        <v>0</v>
      </c>
      <c r="BD68">
        <f t="shared" si="27"/>
        <v>0</v>
      </c>
      <c r="BE68">
        <f t="shared" si="28"/>
        <v>0</v>
      </c>
      <c r="BF68">
        <f t="shared" si="29"/>
        <v>0</v>
      </c>
    </row>
    <row r="69" spans="2:58" ht="12.75">
      <c r="B69" t="str">
        <f>+G</f>
        <v>Redbridge 2</v>
      </c>
      <c r="C69" s="3">
        <f>+'Averages week by week'!R68</f>
        <v>7</v>
      </c>
      <c r="D69" s="3" t="s">
        <v>34</v>
      </c>
      <c r="E69" s="3">
        <f>+'Averages week by week'!R91</f>
        <v>3</v>
      </c>
      <c r="F69" t="str">
        <f>+H</f>
        <v>Rendezvous 2</v>
      </c>
      <c r="K69">
        <f t="shared" si="0"/>
        <v>0</v>
      </c>
      <c r="L69">
        <f t="shared" si="1"/>
        <v>0</v>
      </c>
      <c r="M69">
        <f t="shared" si="2"/>
        <v>0</v>
      </c>
      <c r="P69">
        <f t="shared" si="3"/>
        <v>0</v>
      </c>
      <c r="Q69">
        <f t="shared" si="4"/>
        <v>0</v>
      </c>
      <c r="R69">
        <f t="shared" si="5"/>
        <v>0</v>
      </c>
      <c r="U69">
        <f t="shared" si="6"/>
        <v>0</v>
      </c>
      <c r="V69">
        <f t="shared" si="7"/>
        <v>0</v>
      </c>
      <c r="W69">
        <f t="shared" si="8"/>
        <v>0</v>
      </c>
      <c r="Z69">
        <f t="shared" si="9"/>
        <v>0</v>
      </c>
      <c r="AA69">
        <f t="shared" si="10"/>
        <v>0</v>
      </c>
      <c r="AB69">
        <f t="shared" si="11"/>
        <v>0</v>
      </c>
      <c r="AE69">
        <f t="shared" si="12"/>
        <v>0</v>
      </c>
      <c r="AF69">
        <f t="shared" si="13"/>
        <v>0</v>
      </c>
      <c r="AG69">
        <f t="shared" si="14"/>
        <v>0</v>
      </c>
      <c r="AJ69">
        <f t="shared" si="15"/>
        <v>0</v>
      </c>
      <c r="AK69">
        <f t="shared" si="16"/>
        <v>0</v>
      </c>
      <c r="AL69">
        <f t="shared" si="17"/>
        <v>0</v>
      </c>
      <c r="AM69">
        <f>+C69</f>
        <v>7</v>
      </c>
      <c r="AN69">
        <f>+E69</f>
        <v>3</v>
      </c>
      <c r="AO69">
        <f t="shared" si="18"/>
        <v>1</v>
      </c>
      <c r="AP69">
        <f t="shared" si="19"/>
        <v>0</v>
      </c>
      <c r="AQ69">
        <f t="shared" si="20"/>
        <v>0</v>
      </c>
      <c r="AR69">
        <f>+E69</f>
        <v>3</v>
      </c>
      <c r="AS69">
        <f>+C69</f>
        <v>7</v>
      </c>
      <c r="AT69">
        <f t="shared" si="21"/>
        <v>0</v>
      </c>
      <c r="AU69">
        <f t="shared" si="22"/>
        <v>0</v>
      </c>
      <c r="AV69">
        <f t="shared" si="23"/>
        <v>1</v>
      </c>
      <c r="AY69">
        <f t="shared" si="24"/>
        <v>0</v>
      </c>
      <c r="AZ69">
        <f t="shared" si="25"/>
        <v>0</v>
      </c>
      <c r="BA69">
        <f t="shared" si="26"/>
        <v>0</v>
      </c>
      <c r="BD69">
        <f t="shared" si="27"/>
        <v>0</v>
      </c>
      <c r="BE69">
        <f t="shared" si="28"/>
        <v>0</v>
      </c>
      <c r="BF69">
        <f t="shared" si="29"/>
        <v>0</v>
      </c>
    </row>
    <row r="70" spans="3:58" ht="12.75">
      <c r="C70" s="3"/>
      <c r="D70" s="3"/>
      <c r="E70" s="3"/>
      <c r="K70">
        <f t="shared" si="0"/>
        <v>0</v>
      </c>
      <c r="L70">
        <f t="shared" si="1"/>
        <v>0</v>
      </c>
      <c r="M70">
        <f t="shared" si="2"/>
        <v>0</v>
      </c>
      <c r="P70">
        <f t="shared" si="3"/>
        <v>0</v>
      </c>
      <c r="Q70">
        <f t="shared" si="4"/>
        <v>0</v>
      </c>
      <c r="R70">
        <f t="shared" si="5"/>
        <v>0</v>
      </c>
      <c r="U70">
        <f t="shared" si="6"/>
        <v>0</v>
      </c>
      <c r="V70">
        <f t="shared" si="7"/>
        <v>0</v>
      </c>
      <c r="W70">
        <f t="shared" si="8"/>
        <v>0</v>
      </c>
      <c r="Z70">
        <f t="shared" si="9"/>
        <v>0</v>
      </c>
      <c r="AA70">
        <f t="shared" si="10"/>
        <v>0</v>
      </c>
      <c r="AB70">
        <f t="shared" si="11"/>
        <v>0</v>
      </c>
      <c r="AE70">
        <f t="shared" si="12"/>
        <v>0</v>
      </c>
      <c r="AF70">
        <f t="shared" si="13"/>
        <v>0</v>
      </c>
      <c r="AG70">
        <f t="shared" si="14"/>
        <v>0</v>
      </c>
      <c r="AJ70">
        <f t="shared" si="15"/>
        <v>0</v>
      </c>
      <c r="AK70">
        <f t="shared" si="16"/>
        <v>0</v>
      </c>
      <c r="AL70">
        <f t="shared" si="17"/>
        <v>0</v>
      </c>
      <c r="AO70">
        <f t="shared" si="18"/>
        <v>0</v>
      </c>
      <c r="AP70">
        <f t="shared" si="19"/>
        <v>0</v>
      </c>
      <c r="AQ70">
        <f t="shared" si="20"/>
        <v>0</v>
      </c>
      <c r="AT70">
        <f t="shared" si="21"/>
        <v>0</v>
      </c>
      <c r="AU70">
        <f t="shared" si="22"/>
        <v>0</v>
      </c>
      <c r="AV70">
        <f t="shared" si="23"/>
        <v>0</v>
      </c>
      <c r="AY70">
        <f t="shared" si="24"/>
        <v>0</v>
      </c>
      <c r="AZ70">
        <f t="shared" si="25"/>
        <v>0</v>
      </c>
      <c r="BA70">
        <f t="shared" si="26"/>
        <v>0</v>
      </c>
      <c r="BD70">
        <f t="shared" si="27"/>
        <v>0</v>
      </c>
      <c r="BE70">
        <f t="shared" si="28"/>
        <v>0</v>
      </c>
      <c r="BF70">
        <f t="shared" si="29"/>
        <v>0</v>
      </c>
    </row>
    <row r="71" spans="1:58" ht="12.75">
      <c r="A71" s="2" t="s">
        <v>185</v>
      </c>
      <c r="C71" s="3"/>
      <c r="D71" s="3"/>
      <c r="E71" s="3"/>
      <c r="F71" s="1">
        <f>+F63+7</f>
        <v>38306</v>
      </c>
      <c r="K71">
        <f t="shared" si="0"/>
        <v>0</v>
      </c>
      <c r="L71">
        <f t="shared" si="1"/>
        <v>0</v>
      </c>
      <c r="M71">
        <f t="shared" si="2"/>
        <v>0</v>
      </c>
      <c r="P71">
        <f t="shared" si="3"/>
        <v>0</v>
      </c>
      <c r="Q71">
        <f t="shared" si="4"/>
        <v>0</v>
      </c>
      <c r="R71">
        <f t="shared" si="5"/>
        <v>0</v>
      </c>
      <c r="U71">
        <f t="shared" si="6"/>
        <v>0</v>
      </c>
      <c r="V71">
        <f t="shared" si="7"/>
        <v>0</v>
      </c>
      <c r="W71">
        <f t="shared" si="8"/>
        <v>0</v>
      </c>
      <c r="Z71">
        <f t="shared" si="9"/>
        <v>0</v>
      </c>
      <c r="AA71">
        <f t="shared" si="10"/>
        <v>0</v>
      </c>
      <c r="AB71">
        <f t="shared" si="11"/>
        <v>0</v>
      </c>
      <c r="AE71">
        <f t="shared" si="12"/>
        <v>0</v>
      </c>
      <c r="AF71">
        <f t="shared" si="13"/>
        <v>0</v>
      </c>
      <c r="AG71">
        <f t="shared" si="14"/>
        <v>0</v>
      </c>
      <c r="AJ71">
        <f t="shared" si="15"/>
        <v>0</v>
      </c>
      <c r="AK71">
        <f t="shared" si="16"/>
        <v>0</v>
      </c>
      <c r="AL71">
        <f t="shared" si="17"/>
        <v>0</v>
      </c>
      <c r="AO71">
        <f t="shared" si="18"/>
        <v>0</v>
      </c>
      <c r="AP71">
        <f t="shared" si="19"/>
        <v>0</v>
      </c>
      <c r="AQ71">
        <f t="shared" si="20"/>
        <v>0</v>
      </c>
      <c r="AT71">
        <f t="shared" si="21"/>
        <v>0</v>
      </c>
      <c r="AU71">
        <f t="shared" si="22"/>
        <v>0</v>
      </c>
      <c r="AV71">
        <f t="shared" si="23"/>
        <v>0</v>
      </c>
      <c r="AY71">
        <f t="shared" si="24"/>
        <v>0</v>
      </c>
      <c r="AZ71">
        <f t="shared" si="25"/>
        <v>0</v>
      </c>
      <c r="BA71">
        <f t="shared" si="26"/>
        <v>0</v>
      </c>
      <c r="BD71">
        <f t="shared" si="27"/>
        <v>0</v>
      </c>
      <c r="BE71">
        <f t="shared" si="28"/>
        <v>0</v>
      </c>
      <c r="BF71">
        <f t="shared" si="29"/>
        <v>0</v>
      </c>
    </row>
    <row r="72" spans="3:58" ht="12.75">
      <c r="C72" s="3"/>
      <c r="D72" s="3"/>
      <c r="E72" s="3"/>
      <c r="K72">
        <f t="shared" si="0"/>
        <v>0</v>
      </c>
      <c r="L72">
        <f t="shared" si="1"/>
        <v>0</v>
      </c>
      <c r="M72">
        <f t="shared" si="2"/>
        <v>0</v>
      </c>
      <c r="P72">
        <f t="shared" si="3"/>
        <v>0</v>
      </c>
      <c r="Q72">
        <f t="shared" si="4"/>
        <v>0</v>
      </c>
      <c r="R72">
        <f t="shared" si="5"/>
        <v>0</v>
      </c>
      <c r="U72">
        <f t="shared" si="6"/>
        <v>0</v>
      </c>
      <c r="V72">
        <f t="shared" si="7"/>
        <v>0</v>
      </c>
      <c r="W72">
        <f t="shared" si="8"/>
        <v>0</v>
      </c>
      <c r="Z72">
        <f t="shared" si="9"/>
        <v>0</v>
      </c>
      <c r="AA72">
        <f t="shared" si="10"/>
        <v>0</v>
      </c>
      <c r="AB72">
        <f t="shared" si="11"/>
        <v>0</v>
      </c>
      <c r="AE72">
        <f t="shared" si="12"/>
        <v>0</v>
      </c>
      <c r="AF72">
        <f t="shared" si="13"/>
        <v>0</v>
      </c>
      <c r="AG72">
        <f t="shared" si="14"/>
        <v>0</v>
      </c>
      <c r="AJ72">
        <f t="shared" si="15"/>
        <v>0</v>
      </c>
      <c r="AK72">
        <f t="shared" si="16"/>
        <v>0</v>
      </c>
      <c r="AL72">
        <f t="shared" si="17"/>
        <v>0</v>
      </c>
      <c r="AO72">
        <f t="shared" si="18"/>
        <v>0</v>
      </c>
      <c r="AP72">
        <f t="shared" si="19"/>
        <v>0</v>
      </c>
      <c r="AQ72">
        <f t="shared" si="20"/>
        <v>0</v>
      </c>
      <c r="AT72">
        <f t="shared" si="21"/>
        <v>0</v>
      </c>
      <c r="AU72">
        <f t="shared" si="22"/>
        <v>0</v>
      </c>
      <c r="AV72">
        <f t="shared" si="23"/>
        <v>0</v>
      </c>
      <c r="AY72">
        <f t="shared" si="24"/>
        <v>0</v>
      </c>
      <c r="AZ72">
        <f t="shared" si="25"/>
        <v>0</v>
      </c>
      <c r="BA72">
        <f t="shared" si="26"/>
        <v>0</v>
      </c>
      <c r="BD72">
        <f t="shared" si="27"/>
        <v>0</v>
      </c>
      <c r="BE72">
        <f t="shared" si="28"/>
        <v>0</v>
      </c>
      <c r="BF72">
        <f t="shared" si="29"/>
        <v>0</v>
      </c>
    </row>
    <row r="73" spans="2:58" ht="12.75">
      <c r="B73" t="str">
        <f>+a</f>
        <v>Mossford 6</v>
      </c>
      <c r="C73" s="3">
        <f>+'Averages week by week'!T48</f>
        <v>4</v>
      </c>
      <c r="D73" s="3" t="s">
        <v>34</v>
      </c>
      <c r="E73" s="3">
        <f>+'Averages week by week'!T36</f>
        <v>6</v>
      </c>
      <c r="F73" t="str">
        <f>+D</f>
        <v>Heathcote 4</v>
      </c>
      <c r="I73">
        <f>+C73</f>
        <v>4</v>
      </c>
      <c r="J73">
        <f>+E73</f>
        <v>6</v>
      </c>
      <c r="K73">
        <f t="shared" si="0"/>
        <v>0</v>
      </c>
      <c r="L73">
        <f t="shared" si="1"/>
        <v>0</v>
      </c>
      <c r="M73">
        <f t="shared" si="2"/>
        <v>1</v>
      </c>
      <c r="P73">
        <f t="shared" si="3"/>
        <v>0</v>
      </c>
      <c r="Q73">
        <f t="shared" si="4"/>
        <v>0</v>
      </c>
      <c r="R73">
        <f t="shared" si="5"/>
        <v>0</v>
      </c>
      <c r="U73">
        <f t="shared" si="6"/>
        <v>0</v>
      </c>
      <c r="V73">
        <f t="shared" si="7"/>
        <v>0</v>
      </c>
      <c r="W73">
        <f t="shared" si="8"/>
        <v>0</v>
      </c>
      <c r="X73">
        <f>+E73</f>
        <v>6</v>
      </c>
      <c r="Y73">
        <f>+C73</f>
        <v>4</v>
      </c>
      <c r="Z73">
        <f t="shared" si="9"/>
        <v>1</v>
      </c>
      <c r="AA73">
        <f t="shared" si="10"/>
        <v>0</v>
      </c>
      <c r="AB73">
        <f t="shared" si="11"/>
        <v>0</v>
      </c>
      <c r="AE73">
        <f t="shared" si="12"/>
        <v>0</v>
      </c>
      <c r="AF73">
        <f t="shared" si="13"/>
        <v>0</v>
      </c>
      <c r="AG73">
        <f t="shared" si="14"/>
        <v>0</v>
      </c>
      <c r="AJ73">
        <f t="shared" si="15"/>
        <v>0</v>
      </c>
      <c r="AK73">
        <f t="shared" si="16"/>
        <v>0</v>
      </c>
      <c r="AL73">
        <f t="shared" si="17"/>
        <v>0</v>
      </c>
      <c r="AO73">
        <f t="shared" si="18"/>
        <v>0</v>
      </c>
      <c r="AP73">
        <f t="shared" si="19"/>
        <v>0</v>
      </c>
      <c r="AQ73">
        <f t="shared" si="20"/>
        <v>0</v>
      </c>
      <c r="AT73">
        <f t="shared" si="21"/>
        <v>0</v>
      </c>
      <c r="AU73">
        <f t="shared" si="22"/>
        <v>0</v>
      </c>
      <c r="AV73">
        <f t="shared" si="23"/>
        <v>0</v>
      </c>
      <c r="AY73">
        <f t="shared" si="24"/>
        <v>0</v>
      </c>
      <c r="AZ73">
        <f t="shared" si="25"/>
        <v>0</v>
      </c>
      <c r="BA73">
        <f t="shared" si="26"/>
        <v>0</v>
      </c>
      <c r="BD73">
        <f t="shared" si="27"/>
        <v>0</v>
      </c>
      <c r="BE73">
        <f t="shared" si="28"/>
        <v>0</v>
      </c>
      <c r="BF73">
        <f t="shared" si="29"/>
        <v>0</v>
      </c>
    </row>
    <row r="74" spans="2:58" ht="12.75">
      <c r="B74" t="str">
        <f>+B</f>
        <v>Wanstead &amp; Woodford</v>
      </c>
      <c r="C74" s="3">
        <f>+'Averages week by week'!T113</f>
        <v>5</v>
      </c>
      <c r="D74" s="3" t="s">
        <v>34</v>
      </c>
      <c r="E74" s="3">
        <f>+'Averages week by week'!T79</f>
        <v>5</v>
      </c>
      <c r="F74" t="str">
        <f>+CC</f>
        <v>Redbridge Social 1</v>
      </c>
      <c r="K74">
        <f t="shared" si="0"/>
        <v>0</v>
      </c>
      <c r="L74">
        <f t="shared" si="1"/>
        <v>0</v>
      </c>
      <c r="M74">
        <f t="shared" si="2"/>
        <v>0</v>
      </c>
      <c r="N74">
        <f>+C74</f>
        <v>5</v>
      </c>
      <c r="O74">
        <f>+E74</f>
        <v>5</v>
      </c>
      <c r="P74">
        <f t="shared" si="3"/>
        <v>0</v>
      </c>
      <c r="Q74">
        <f t="shared" si="4"/>
        <v>1</v>
      </c>
      <c r="R74">
        <f t="shared" si="5"/>
        <v>0</v>
      </c>
      <c r="S74">
        <f>+E74</f>
        <v>5</v>
      </c>
      <c r="T74">
        <f>+C74</f>
        <v>5</v>
      </c>
      <c r="U74">
        <f t="shared" si="6"/>
        <v>0</v>
      </c>
      <c r="V74">
        <f t="shared" si="7"/>
        <v>1</v>
      </c>
      <c r="W74">
        <f t="shared" si="8"/>
        <v>0</v>
      </c>
      <c r="Z74">
        <f t="shared" si="9"/>
        <v>0</v>
      </c>
      <c r="AA74">
        <f t="shared" si="10"/>
        <v>0</v>
      </c>
      <c r="AB74">
        <f t="shared" si="11"/>
        <v>0</v>
      </c>
      <c r="AE74">
        <f t="shared" si="12"/>
        <v>0</v>
      </c>
      <c r="AF74">
        <f t="shared" si="13"/>
        <v>0</v>
      </c>
      <c r="AG74">
        <f t="shared" si="14"/>
        <v>0</v>
      </c>
      <c r="AJ74">
        <f t="shared" si="15"/>
        <v>0</v>
      </c>
      <c r="AK74">
        <f t="shared" si="16"/>
        <v>0</v>
      </c>
      <c r="AL74">
        <f t="shared" si="17"/>
        <v>0</v>
      </c>
      <c r="AO74">
        <f t="shared" si="18"/>
        <v>0</v>
      </c>
      <c r="AP74">
        <f t="shared" si="19"/>
        <v>0</v>
      </c>
      <c r="AQ74">
        <f t="shared" si="20"/>
        <v>0</v>
      </c>
      <c r="AT74">
        <f t="shared" si="21"/>
        <v>0</v>
      </c>
      <c r="AU74">
        <f t="shared" si="22"/>
        <v>0</v>
      </c>
      <c r="AV74">
        <f t="shared" si="23"/>
        <v>0</v>
      </c>
      <c r="AY74">
        <f t="shared" si="24"/>
        <v>0</v>
      </c>
      <c r="AZ74">
        <f t="shared" si="25"/>
        <v>0</v>
      </c>
      <c r="BA74">
        <f t="shared" si="26"/>
        <v>0</v>
      </c>
      <c r="BD74">
        <f t="shared" si="27"/>
        <v>0</v>
      </c>
      <c r="BE74">
        <f t="shared" si="28"/>
        <v>0</v>
      </c>
      <c r="BF74">
        <f t="shared" si="29"/>
        <v>0</v>
      </c>
    </row>
    <row r="75" spans="2:58" ht="12.75">
      <c r="B75" t="str">
        <f>+I</f>
        <v>Mossford 7</v>
      </c>
      <c r="C75" s="3">
        <f>+'Averages week by week'!T57</f>
        <v>2</v>
      </c>
      <c r="D75" s="3" t="s">
        <v>34</v>
      </c>
      <c r="E75" s="3">
        <f>+'Averages week by week'!T18</f>
        <v>8</v>
      </c>
      <c r="F75" t="str">
        <f>+E</f>
        <v>Grove</v>
      </c>
      <c r="K75">
        <f t="shared" si="0"/>
        <v>0</v>
      </c>
      <c r="L75">
        <f t="shared" si="1"/>
        <v>0</v>
      </c>
      <c r="M75">
        <f t="shared" si="2"/>
        <v>0</v>
      </c>
      <c r="P75">
        <f t="shared" si="3"/>
        <v>0</v>
      </c>
      <c r="Q75">
        <f t="shared" si="4"/>
        <v>0</v>
      </c>
      <c r="R75">
        <f t="shared" si="5"/>
        <v>0</v>
      </c>
      <c r="U75">
        <f t="shared" si="6"/>
        <v>0</v>
      </c>
      <c r="V75">
        <f t="shared" si="7"/>
        <v>0</v>
      </c>
      <c r="W75">
        <f t="shared" si="8"/>
        <v>0</v>
      </c>
      <c r="Z75">
        <f t="shared" si="9"/>
        <v>0</v>
      </c>
      <c r="AA75">
        <f t="shared" si="10"/>
        <v>0</v>
      </c>
      <c r="AB75">
        <f t="shared" si="11"/>
        <v>0</v>
      </c>
      <c r="AC75">
        <f>+E75</f>
        <v>8</v>
      </c>
      <c r="AD75">
        <f>+C75</f>
        <v>2</v>
      </c>
      <c r="AE75">
        <f t="shared" si="12"/>
        <v>1</v>
      </c>
      <c r="AF75">
        <f t="shared" si="13"/>
        <v>0</v>
      </c>
      <c r="AG75">
        <f t="shared" si="14"/>
        <v>0</v>
      </c>
      <c r="AJ75">
        <f t="shared" si="15"/>
        <v>0</v>
      </c>
      <c r="AK75">
        <f t="shared" si="16"/>
        <v>0</v>
      </c>
      <c r="AL75">
        <f t="shared" si="17"/>
        <v>0</v>
      </c>
      <c r="AO75">
        <f t="shared" si="18"/>
        <v>0</v>
      </c>
      <c r="AP75">
        <f t="shared" si="19"/>
        <v>0</v>
      </c>
      <c r="AQ75">
        <f t="shared" si="20"/>
        <v>0</v>
      </c>
      <c r="AT75">
        <f t="shared" si="21"/>
        <v>0</v>
      </c>
      <c r="AU75">
        <f t="shared" si="22"/>
        <v>0</v>
      </c>
      <c r="AV75">
        <f t="shared" si="23"/>
        <v>0</v>
      </c>
      <c r="AW75">
        <f>+C75</f>
        <v>2</v>
      </c>
      <c r="AX75">
        <f>+E75</f>
        <v>8</v>
      </c>
      <c r="AY75">
        <f t="shared" si="24"/>
        <v>0</v>
      </c>
      <c r="AZ75">
        <f t="shared" si="25"/>
        <v>0</v>
      </c>
      <c r="BA75">
        <f t="shared" si="26"/>
        <v>1</v>
      </c>
      <c r="BD75">
        <f t="shared" si="27"/>
        <v>0</v>
      </c>
      <c r="BE75">
        <f t="shared" si="28"/>
        <v>0</v>
      </c>
      <c r="BF75">
        <f t="shared" si="29"/>
        <v>0</v>
      </c>
    </row>
    <row r="76" spans="2:58" ht="12.75">
      <c r="B76" t="str">
        <f>+H</f>
        <v>Rendezvous 2</v>
      </c>
      <c r="C76" s="3">
        <f>+'Averages week by week'!T91</f>
        <v>10</v>
      </c>
      <c r="D76" s="3" t="s">
        <v>34</v>
      </c>
      <c r="E76" s="3">
        <f>+'Averages week by week'!T127</f>
        <v>0</v>
      </c>
      <c r="F76" t="str">
        <f>+F</f>
        <v>Woodlands 2</v>
      </c>
      <c r="K76">
        <f t="shared" si="0"/>
        <v>0</v>
      </c>
      <c r="L76">
        <f t="shared" si="1"/>
        <v>0</v>
      </c>
      <c r="M76">
        <f t="shared" si="2"/>
        <v>0</v>
      </c>
      <c r="P76">
        <f t="shared" si="3"/>
        <v>0</v>
      </c>
      <c r="Q76">
        <f t="shared" si="4"/>
        <v>0</v>
      </c>
      <c r="R76">
        <f t="shared" si="5"/>
        <v>0</v>
      </c>
      <c r="U76">
        <f t="shared" si="6"/>
        <v>0</v>
      </c>
      <c r="V76">
        <f t="shared" si="7"/>
        <v>0</v>
      </c>
      <c r="W76">
        <f t="shared" si="8"/>
        <v>0</v>
      </c>
      <c r="Z76">
        <f t="shared" si="9"/>
        <v>0</v>
      </c>
      <c r="AA76">
        <f t="shared" si="10"/>
        <v>0</v>
      </c>
      <c r="AB76">
        <f t="shared" si="11"/>
        <v>0</v>
      </c>
      <c r="AE76">
        <f t="shared" si="12"/>
        <v>0</v>
      </c>
      <c r="AF76">
        <f t="shared" si="13"/>
        <v>0</v>
      </c>
      <c r="AG76">
        <f t="shared" si="14"/>
        <v>0</v>
      </c>
      <c r="AH76">
        <f>+E76</f>
        <v>0</v>
      </c>
      <c r="AI76">
        <f>+C76</f>
        <v>10</v>
      </c>
      <c r="AJ76">
        <f t="shared" si="15"/>
        <v>0</v>
      </c>
      <c r="AK76">
        <f t="shared" si="16"/>
        <v>0</v>
      </c>
      <c r="AL76">
        <f t="shared" si="17"/>
        <v>1</v>
      </c>
      <c r="AO76">
        <f t="shared" si="18"/>
        <v>0</v>
      </c>
      <c r="AP76">
        <f t="shared" si="19"/>
        <v>0</v>
      </c>
      <c r="AQ76">
        <f t="shared" si="20"/>
        <v>0</v>
      </c>
      <c r="AR76">
        <f>+C76</f>
        <v>10</v>
      </c>
      <c r="AS76">
        <f>+E76</f>
        <v>0</v>
      </c>
      <c r="AT76">
        <f t="shared" si="21"/>
        <v>1</v>
      </c>
      <c r="AU76">
        <f t="shared" si="22"/>
        <v>0</v>
      </c>
      <c r="AV76">
        <f t="shared" si="23"/>
        <v>0</v>
      </c>
      <c r="AY76">
        <f t="shared" si="24"/>
        <v>0</v>
      </c>
      <c r="AZ76">
        <f t="shared" si="25"/>
        <v>0</v>
      </c>
      <c r="BA76">
        <f t="shared" si="26"/>
        <v>0</v>
      </c>
      <c r="BD76">
        <f t="shared" si="27"/>
        <v>0</v>
      </c>
      <c r="BE76">
        <f t="shared" si="28"/>
        <v>0</v>
      </c>
      <c r="BF76">
        <f t="shared" si="29"/>
        <v>0</v>
      </c>
    </row>
    <row r="77" spans="2:58" ht="12.75">
      <c r="B77" t="str">
        <f>+J</f>
        <v>RTTL 3</v>
      </c>
      <c r="C77" s="3">
        <f>+'Averages week by week'!T103</f>
        <v>2</v>
      </c>
      <c r="D77" s="3" t="s">
        <v>34</v>
      </c>
      <c r="E77" s="3">
        <f>+'Averages week by week'!T68</f>
        <v>8</v>
      </c>
      <c r="F77" t="str">
        <f>+G</f>
        <v>Redbridge 2</v>
      </c>
      <c r="K77">
        <f t="shared" si="0"/>
        <v>0</v>
      </c>
      <c r="L77">
        <f t="shared" si="1"/>
        <v>0</v>
      </c>
      <c r="M77">
        <f t="shared" si="2"/>
        <v>0</v>
      </c>
      <c r="P77">
        <f t="shared" si="3"/>
        <v>0</v>
      </c>
      <c r="Q77">
        <f t="shared" si="4"/>
        <v>0</v>
      </c>
      <c r="R77">
        <f t="shared" si="5"/>
        <v>0</v>
      </c>
      <c r="U77">
        <f t="shared" si="6"/>
        <v>0</v>
      </c>
      <c r="V77">
        <f t="shared" si="7"/>
        <v>0</v>
      </c>
      <c r="W77">
        <f t="shared" si="8"/>
        <v>0</v>
      </c>
      <c r="Z77">
        <f t="shared" si="9"/>
        <v>0</v>
      </c>
      <c r="AA77">
        <f t="shared" si="10"/>
        <v>0</v>
      </c>
      <c r="AB77">
        <f t="shared" si="11"/>
        <v>0</v>
      </c>
      <c r="AE77">
        <f t="shared" si="12"/>
        <v>0</v>
      </c>
      <c r="AF77">
        <f t="shared" si="13"/>
        <v>0</v>
      </c>
      <c r="AG77">
        <f t="shared" si="14"/>
        <v>0</v>
      </c>
      <c r="AJ77">
        <f t="shared" si="15"/>
        <v>0</v>
      </c>
      <c r="AK77">
        <f t="shared" si="16"/>
        <v>0</v>
      </c>
      <c r="AL77">
        <f t="shared" si="17"/>
        <v>0</v>
      </c>
      <c r="AM77">
        <f>+E77</f>
        <v>8</v>
      </c>
      <c r="AN77">
        <f>+C77</f>
        <v>2</v>
      </c>
      <c r="AO77">
        <f t="shared" si="18"/>
        <v>1</v>
      </c>
      <c r="AP77">
        <f t="shared" si="19"/>
        <v>0</v>
      </c>
      <c r="AQ77">
        <f t="shared" si="20"/>
        <v>0</v>
      </c>
      <c r="AT77">
        <f t="shared" si="21"/>
        <v>0</v>
      </c>
      <c r="AU77">
        <f t="shared" si="22"/>
        <v>0</v>
      </c>
      <c r="AV77">
        <f t="shared" si="23"/>
        <v>0</v>
      </c>
      <c r="AY77">
        <f t="shared" si="24"/>
        <v>0</v>
      </c>
      <c r="AZ77">
        <f t="shared" si="25"/>
        <v>0</v>
      </c>
      <c r="BA77">
        <f t="shared" si="26"/>
        <v>0</v>
      </c>
      <c r="BB77">
        <f>+C77</f>
        <v>2</v>
      </c>
      <c r="BC77">
        <f>+E77</f>
        <v>8</v>
      </c>
      <c r="BD77">
        <f t="shared" si="27"/>
        <v>0</v>
      </c>
      <c r="BE77">
        <f t="shared" si="28"/>
        <v>0</v>
      </c>
      <c r="BF77">
        <f t="shared" si="29"/>
        <v>1</v>
      </c>
    </row>
    <row r="78" spans="3:58" ht="12.75">
      <c r="C78" s="3"/>
      <c r="D78" s="3"/>
      <c r="E78" s="3"/>
      <c r="K78">
        <f t="shared" si="0"/>
        <v>0</v>
      </c>
      <c r="L78">
        <f t="shared" si="1"/>
        <v>0</v>
      </c>
      <c r="M78">
        <f t="shared" si="2"/>
        <v>0</v>
      </c>
      <c r="P78">
        <f t="shared" si="3"/>
        <v>0</v>
      </c>
      <c r="Q78">
        <f t="shared" si="4"/>
        <v>0</v>
      </c>
      <c r="R78">
        <f t="shared" si="5"/>
        <v>0</v>
      </c>
      <c r="U78">
        <f t="shared" si="6"/>
        <v>0</v>
      </c>
      <c r="V78">
        <f t="shared" si="7"/>
        <v>0</v>
      </c>
      <c r="W78">
        <f t="shared" si="8"/>
        <v>0</v>
      </c>
      <c r="Z78">
        <f t="shared" si="9"/>
        <v>0</v>
      </c>
      <c r="AA78">
        <f t="shared" si="10"/>
        <v>0</v>
      </c>
      <c r="AB78">
        <f t="shared" si="11"/>
        <v>0</v>
      </c>
      <c r="AE78">
        <f t="shared" si="12"/>
        <v>0</v>
      </c>
      <c r="AF78">
        <f t="shared" si="13"/>
        <v>0</v>
      </c>
      <c r="AG78">
        <f t="shared" si="14"/>
        <v>0</v>
      </c>
      <c r="AJ78">
        <f t="shared" si="15"/>
        <v>0</v>
      </c>
      <c r="AK78">
        <f t="shared" si="16"/>
        <v>0</v>
      </c>
      <c r="AL78">
        <f t="shared" si="17"/>
        <v>0</v>
      </c>
      <c r="AO78">
        <f t="shared" si="18"/>
        <v>0</v>
      </c>
      <c r="AP78">
        <f t="shared" si="19"/>
        <v>0</v>
      </c>
      <c r="AQ78">
        <f t="shared" si="20"/>
        <v>0</v>
      </c>
      <c r="AT78">
        <f t="shared" si="21"/>
        <v>0</v>
      </c>
      <c r="AU78">
        <f t="shared" si="22"/>
        <v>0</v>
      </c>
      <c r="AV78">
        <f t="shared" si="23"/>
        <v>0</v>
      </c>
      <c r="AY78">
        <f t="shared" si="24"/>
        <v>0</v>
      </c>
      <c r="AZ78">
        <f t="shared" si="25"/>
        <v>0</v>
      </c>
      <c r="BA78">
        <f t="shared" si="26"/>
        <v>0</v>
      </c>
      <c r="BD78">
        <f t="shared" si="27"/>
        <v>0</v>
      </c>
      <c r="BE78">
        <f t="shared" si="28"/>
        <v>0</v>
      </c>
      <c r="BF78">
        <f t="shared" si="29"/>
        <v>0</v>
      </c>
    </row>
    <row r="79" spans="1:58" ht="12.75" hidden="1">
      <c r="A79" s="2" t="s">
        <v>18</v>
      </c>
      <c r="C79" s="3"/>
      <c r="D79" s="3"/>
      <c r="E79" s="3"/>
      <c r="F79" s="1">
        <f>+F71+7</f>
        <v>38313</v>
      </c>
      <c r="K79">
        <f t="shared" si="0"/>
        <v>0</v>
      </c>
      <c r="L79">
        <f t="shared" si="1"/>
        <v>0</v>
      </c>
      <c r="M79">
        <f t="shared" si="2"/>
        <v>0</v>
      </c>
      <c r="P79">
        <f t="shared" si="3"/>
        <v>0</v>
      </c>
      <c r="Q79">
        <f t="shared" si="4"/>
        <v>0</v>
      </c>
      <c r="R79">
        <f t="shared" si="5"/>
        <v>0</v>
      </c>
      <c r="U79">
        <f t="shared" si="6"/>
        <v>0</v>
      </c>
      <c r="V79">
        <f t="shared" si="7"/>
        <v>0</v>
      </c>
      <c r="W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  <c r="AE79">
        <f t="shared" si="12"/>
        <v>0</v>
      </c>
      <c r="AF79">
        <f t="shared" si="13"/>
        <v>0</v>
      </c>
      <c r="AG79">
        <f t="shared" si="14"/>
        <v>0</v>
      </c>
      <c r="AJ79">
        <f t="shared" si="15"/>
        <v>0</v>
      </c>
      <c r="AK79">
        <f t="shared" si="16"/>
        <v>0</v>
      </c>
      <c r="AL79">
        <f t="shared" si="17"/>
        <v>0</v>
      </c>
      <c r="AO79">
        <f t="shared" si="18"/>
        <v>0</v>
      </c>
      <c r="AP79">
        <f t="shared" si="19"/>
        <v>0</v>
      </c>
      <c r="AQ79">
        <f t="shared" si="20"/>
        <v>0</v>
      </c>
      <c r="AT79">
        <f t="shared" si="21"/>
        <v>0</v>
      </c>
      <c r="AU79">
        <f t="shared" si="22"/>
        <v>0</v>
      </c>
      <c r="AV79">
        <f t="shared" si="23"/>
        <v>0</v>
      </c>
      <c r="AY79">
        <f t="shared" si="24"/>
        <v>0</v>
      </c>
      <c r="AZ79">
        <f t="shared" si="25"/>
        <v>0</v>
      </c>
      <c r="BA79">
        <f t="shared" si="26"/>
        <v>0</v>
      </c>
      <c r="BD79">
        <f t="shared" si="27"/>
        <v>0</v>
      </c>
      <c r="BE79">
        <f t="shared" si="28"/>
        <v>0</v>
      </c>
      <c r="BF79">
        <f t="shared" si="29"/>
        <v>0</v>
      </c>
    </row>
    <row r="80" spans="3:58" ht="12.75" hidden="1">
      <c r="C80" s="3"/>
      <c r="D80" s="3"/>
      <c r="E80" s="3"/>
      <c r="K80">
        <f t="shared" si="0"/>
        <v>0</v>
      </c>
      <c r="L80">
        <f t="shared" si="1"/>
        <v>0</v>
      </c>
      <c r="M80">
        <f t="shared" si="2"/>
        <v>0</v>
      </c>
      <c r="P80">
        <f t="shared" si="3"/>
        <v>0</v>
      </c>
      <c r="Q80">
        <f t="shared" si="4"/>
        <v>0</v>
      </c>
      <c r="R80">
        <f t="shared" si="5"/>
        <v>0</v>
      </c>
      <c r="U80">
        <f t="shared" si="6"/>
        <v>0</v>
      </c>
      <c r="V80">
        <f t="shared" si="7"/>
        <v>0</v>
      </c>
      <c r="W80">
        <f t="shared" si="8"/>
        <v>0</v>
      </c>
      <c r="Z80">
        <f t="shared" si="9"/>
        <v>0</v>
      </c>
      <c r="AA80">
        <f t="shared" si="10"/>
        <v>0</v>
      </c>
      <c r="AB80">
        <f t="shared" si="11"/>
        <v>0</v>
      </c>
      <c r="AE80">
        <f t="shared" si="12"/>
        <v>0</v>
      </c>
      <c r="AF80">
        <f t="shared" si="13"/>
        <v>0</v>
      </c>
      <c r="AG80">
        <f t="shared" si="14"/>
        <v>0</v>
      </c>
      <c r="AJ80">
        <f t="shared" si="15"/>
        <v>0</v>
      </c>
      <c r="AK80">
        <f t="shared" si="16"/>
        <v>0</v>
      </c>
      <c r="AL80">
        <f t="shared" si="17"/>
        <v>0</v>
      </c>
      <c r="AO80">
        <f t="shared" si="18"/>
        <v>0</v>
      </c>
      <c r="AP80">
        <f t="shared" si="19"/>
        <v>0</v>
      </c>
      <c r="AQ80">
        <f t="shared" si="20"/>
        <v>0</v>
      </c>
      <c r="AT80">
        <f t="shared" si="21"/>
        <v>0</v>
      </c>
      <c r="AU80">
        <f t="shared" si="22"/>
        <v>0</v>
      </c>
      <c r="AV80">
        <f t="shared" si="23"/>
        <v>0</v>
      </c>
      <c r="AY80">
        <f t="shared" si="24"/>
        <v>0</v>
      </c>
      <c r="AZ80">
        <f t="shared" si="25"/>
        <v>0</v>
      </c>
      <c r="BA80">
        <f t="shared" si="26"/>
        <v>0</v>
      </c>
      <c r="BD80">
        <f t="shared" si="27"/>
        <v>0</v>
      </c>
      <c r="BE80">
        <f t="shared" si="28"/>
        <v>0</v>
      </c>
      <c r="BF80">
        <f t="shared" si="29"/>
        <v>0</v>
      </c>
    </row>
    <row r="81" spans="2:58" ht="12.75" hidden="1">
      <c r="B81" t="s">
        <v>29</v>
      </c>
      <c r="C81" s="3"/>
      <c r="D81" s="3"/>
      <c r="E81" s="3"/>
      <c r="K81">
        <f t="shared" si="0"/>
        <v>0</v>
      </c>
      <c r="L81">
        <f t="shared" si="1"/>
        <v>0</v>
      </c>
      <c r="M81">
        <f t="shared" si="2"/>
        <v>0</v>
      </c>
      <c r="P81">
        <f t="shared" si="3"/>
        <v>0</v>
      </c>
      <c r="Q81">
        <f t="shared" si="4"/>
        <v>0</v>
      </c>
      <c r="R81">
        <f t="shared" si="5"/>
        <v>0</v>
      </c>
      <c r="U81">
        <f t="shared" si="6"/>
        <v>0</v>
      </c>
      <c r="V81">
        <f t="shared" si="7"/>
        <v>0</v>
      </c>
      <c r="W81">
        <f t="shared" si="8"/>
        <v>0</v>
      </c>
      <c r="Z81">
        <f t="shared" si="9"/>
        <v>0</v>
      </c>
      <c r="AA81">
        <f t="shared" si="10"/>
        <v>0</v>
      </c>
      <c r="AB81">
        <f t="shared" si="11"/>
        <v>0</v>
      </c>
      <c r="AE81">
        <f t="shared" si="12"/>
        <v>0</v>
      </c>
      <c r="AF81">
        <f t="shared" si="13"/>
        <v>0</v>
      </c>
      <c r="AG81">
        <f t="shared" si="14"/>
        <v>0</v>
      </c>
      <c r="AJ81">
        <f t="shared" si="15"/>
        <v>0</v>
      </c>
      <c r="AK81">
        <f t="shared" si="16"/>
        <v>0</v>
      </c>
      <c r="AL81">
        <f t="shared" si="17"/>
        <v>0</v>
      </c>
      <c r="AO81">
        <f t="shared" si="18"/>
        <v>0</v>
      </c>
      <c r="AP81">
        <f t="shared" si="19"/>
        <v>0</v>
      </c>
      <c r="AQ81">
        <f t="shared" si="20"/>
        <v>0</v>
      </c>
      <c r="AT81">
        <f t="shared" si="21"/>
        <v>0</v>
      </c>
      <c r="AU81">
        <f t="shared" si="22"/>
        <v>0</v>
      </c>
      <c r="AV81">
        <f t="shared" si="23"/>
        <v>0</v>
      </c>
      <c r="AY81">
        <f t="shared" si="24"/>
        <v>0</v>
      </c>
      <c r="AZ81">
        <f t="shared" si="25"/>
        <v>0</v>
      </c>
      <c r="BA81">
        <f t="shared" si="26"/>
        <v>0</v>
      </c>
      <c r="BD81">
        <f t="shared" si="27"/>
        <v>0</v>
      </c>
      <c r="BE81">
        <f t="shared" si="28"/>
        <v>0</v>
      </c>
      <c r="BF81">
        <f t="shared" si="29"/>
        <v>0</v>
      </c>
    </row>
    <row r="82" spans="3:58" ht="12.75" hidden="1">
      <c r="C82" s="3"/>
      <c r="D82" s="3"/>
      <c r="E82" s="3"/>
      <c r="K82">
        <f aca="true" t="shared" si="30" ref="K82:K145">IF(((I82+J82)&gt;3),IF(I82&gt;5,1,0),0)</f>
        <v>0</v>
      </c>
      <c r="L82">
        <f aca="true" t="shared" si="31" ref="L82:L145">IF(((I82+J82)&gt;3),IF(J82=I82,1,0),0)</f>
        <v>0</v>
      </c>
      <c r="M82">
        <f aca="true" t="shared" si="32" ref="M82:M145">IF(((J82+K82)&gt;3),IF(I82&lt;J82,1,0),0)</f>
        <v>0</v>
      </c>
      <c r="P82">
        <f aca="true" t="shared" si="33" ref="P82:P145">IF(((N82+O82)&gt;3),IF(N82&gt;5,1,0),0)</f>
        <v>0</v>
      </c>
      <c r="Q82">
        <f aca="true" t="shared" si="34" ref="Q82:Q145">IF(((N82+O82)&gt;3),IF(O82=N82,1,0),0)</f>
        <v>0</v>
      </c>
      <c r="R82">
        <f aca="true" t="shared" si="35" ref="R82:R145">IF(((O82+P82)&gt;3),IF(N82&lt;O82,1,0),0)</f>
        <v>0</v>
      </c>
      <c r="U82">
        <f aca="true" t="shared" si="36" ref="U82:U145">IF(((S82+T82)&gt;3),IF(S82&gt;5,1,0),0)</f>
        <v>0</v>
      </c>
      <c r="V82">
        <f aca="true" t="shared" si="37" ref="V82:V145">IF(((S82+T82)&gt;3),IF(T82=S82,1,0),0)</f>
        <v>0</v>
      </c>
      <c r="W82">
        <f aca="true" t="shared" si="38" ref="W82:W145">IF(((T82+U82)&gt;3),IF(S82&lt;T82,1,0),0)</f>
        <v>0</v>
      </c>
      <c r="Z82">
        <f aca="true" t="shared" si="39" ref="Z82:Z145">IF(((X82+Y82)&gt;3),IF(X82&gt;5,1,0),0)</f>
        <v>0</v>
      </c>
      <c r="AA82">
        <f aca="true" t="shared" si="40" ref="AA82:AA145">IF(((X82+Y82)&gt;3),IF(Y82=X82,1,0),0)</f>
        <v>0</v>
      </c>
      <c r="AB82">
        <f aca="true" t="shared" si="41" ref="AB82:AB145">IF(((Y82+Z82)&gt;3),IF(X82&lt;Y82,1,0),0)</f>
        <v>0</v>
      </c>
      <c r="AE82">
        <f aca="true" t="shared" si="42" ref="AE82:AE145">IF(((AC82+AD82)&gt;3),IF(AC82&gt;5,1,0),0)</f>
        <v>0</v>
      </c>
      <c r="AF82">
        <f aca="true" t="shared" si="43" ref="AF82:AF145">IF(((AC82+AD82)&gt;3),IF(AD82=AC82,1,0),0)</f>
        <v>0</v>
      </c>
      <c r="AG82">
        <f aca="true" t="shared" si="44" ref="AG82:AG145">IF(((AD82+AE82)&gt;3),IF(AC82&lt;AD82,1,0),0)</f>
        <v>0</v>
      </c>
      <c r="AJ82">
        <f aca="true" t="shared" si="45" ref="AJ82:AJ145">IF(((AH82+AI82)&gt;3),IF(AH82&gt;5,1,0),0)</f>
        <v>0</v>
      </c>
      <c r="AK82">
        <f aca="true" t="shared" si="46" ref="AK82:AK145">IF(((AH82+AI82)&gt;3),IF(AI82=AH82,1,0),0)</f>
        <v>0</v>
      </c>
      <c r="AL82">
        <f aca="true" t="shared" si="47" ref="AL82:AL145">IF(((AI82+AJ82)&gt;3),IF(AH82&lt;AI82,1,0),0)</f>
        <v>0</v>
      </c>
      <c r="AO82">
        <f aca="true" t="shared" si="48" ref="AO82:AO145">IF(((AM82+AN82)&gt;3),IF(AM82&gt;5,1,0),0)</f>
        <v>0</v>
      </c>
      <c r="AP82">
        <f aca="true" t="shared" si="49" ref="AP82:AP145">IF(((AM82+AN82)&gt;3),IF(AN82=AM82,1,0),0)</f>
        <v>0</v>
      </c>
      <c r="AQ82">
        <f aca="true" t="shared" si="50" ref="AQ82:AQ145">IF(((AN82+AO82)&gt;3),IF(AM82&lt;AN82,1,0),0)</f>
        <v>0</v>
      </c>
      <c r="AT82">
        <f aca="true" t="shared" si="51" ref="AT82:AT145">IF(((AR82+AS82)&gt;3),IF(AR82&gt;5,1,0),0)</f>
        <v>0</v>
      </c>
      <c r="AU82">
        <f aca="true" t="shared" si="52" ref="AU82:AU145">IF(((AR82+AS82)&gt;3),IF(AS82=AR82,1,0),0)</f>
        <v>0</v>
      </c>
      <c r="AV82">
        <f aca="true" t="shared" si="53" ref="AV82:AV145">IF(((AS82+AT82)&gt;3),IF(AR82&lt;AS82,1,0),0)</f>
        <v>0</v>
      </c>
      <c r="AY82">
        <f aca="true" t="shared" si="54" ref="AY82:AY145">IF(((AW82+AX82)&gt;3),IF(AW82&gt;5,1,0),0)</f>
        <v>0</v>
      </c>
      <c r="AZ82">
        <f aca="true" t="shared" si="55" ref="AZ82:AZ145">IF(((AW82+AX82)&gt;3),IF(AX82=AW82,1,0),0)</f>
        <v>0</v>
      </c>
      <c r="BA82">
        <f aca="true" t="shared" si="56" ref="BA82:BA145">IF(((AX82+AY82)&gt;3),IF(AW82&lt;AX82,1,0),0)</f>
        <v>0</v>
      </c>
      <c r="BD82">
        <f aca="true" t="shared" si="57" ref="BD82:BD145">IF(((BB82+BC82)&gt;3),IF(BB82&gt;5,1,0),0)</f>
        <v>0</v>
      </c>
      <c r="BE82">
        <f aca="true" t="shared" si="58" ref="BE82:BE145">IF(((BB82+BC82)&gt;3),IF(BC82=BB82,1,0),0)</f>
        <v>0</v>
      </c>
      <c r="BF82">
        <f aca="true" t="shared" si="59" ref="BF82:BF145">IF(((BC82+BB82)&gt;3),IF(BB82&lt;BC82,1,0),0)</f>
        <v>0</v>
      </c>
    </row>
    <row r="83" spans="1:58" ht="12.75" hidden="1">
      <c r="A83" s="2" t="s">
        <v>19</v>
      </c>
      <c r="C83" s="3"/>
      <c r="D83" s="3"/>
      <c r="E83" s="3"/>
      <c r="F83" s="1">
        <f>+F79+7</f>
        <v>38320</v>
      </c>
      <c r="K83">
        <f t="shared" si="30"/>
        <v>0</v>
      </c>
      <c r="L83">
        <f t="shared" si="31"/>
        <v>0</v>
      </c>
      <c r="M83">
        <f t="shared" si="32"/>
        <v>0</v>
      </c>
      <c r="P83">
        <f t="shared" si="33"/>
        <v>0</v>
      </c>
      <c r="Q83">
        <f t="shared" si="34"/>
        <v>0</v>
      </c>
      <c r="R83">
        <f t="shared" si="35"/>
        <v>0</v>
      </c>
      <c r="U83">
        <f t="shared" si="36"/>
        <v>0</v>
      </c>
      <c r="V83">
        <f t="shared" si="37"/>
        <v>0</v>
      </c>
      <c r="W83">
        <f t="shared" si="38"/>
        <v>0</v>
      </c>
      <c r="Z83">
        <f t="shared" si="39"/>
        <v>0</v>
      </c>
      <c r="AA83">
        <f t="shared" si="40"/>
        <v>0</v>
      </c>
      <c r="AB83">
        <f t="shared" si="41"/>
        <v>0</v>
      </c>
      <c r="AE83">
        <f t="shared" si="42"/>
        <v>0</v>
      </c>
      <c r="AF83">
        <f t="shared" si="43"/>
        <v>0</v>
      </c>
      <c r="AG83">
        <f t="shared" si="44"/>
        <v>0</v>
      </c>
      <c r="AJ83">
        <f t="shared" si="45"/>
        <v>0</v>
      </c>
      <c r="AK83">
        <f t="shared" si="46"/>
        <v>0</v>
      </c>
      <c r="AL83">
        <f t="shared" si="47"/>
        <v>0</v>
      </c>
      <c r="AO83">
        <f t="shared" si="48"/>
        <v>0</v>
      </c>
      <c r="AP83">
        <f t="shared" si="49"/>
        <v>0</v>
      </c>
      <c r="AQ83">
        <f t="shared" si="50"/>
        <v>0</v>
      </c>
      <c r="AT83">
        <f t="shared" si="51"/>
        <v>0</v>
      </c>
      <c r="AU83">
        <f t="shared" si="52"/>
        <v>0</v>
      </c>
      <c r="AV83">
        <f t="shared" si="53"/>
        <v>0</v>
      </c>
      <c r="AY83">
        <f t="shared" si="54"/>
        <v>0</v>
      </c>
      <c r="AZ83">
        <f t="shared" si="55"/>
        <v>0</v>
      </c>
      <c r="BA83">
        <f t="shared" si="56"/>
        <v>0</v>
      </c>
      <c r="BD83">
        <f t="shared" si="57"/>
        <v>0</v>
      </c>
      <c r="BE83">
        <f t="shared" si="58"/>
        <v>0</v>
      </c>
      <c r="BF83">
        <f t="shared" si="59"/>
        <v>0</v>
      </c>
    </row>
    <row r="84" spans="3:58" ht="12.75" hidden="1">
      <c r="C84" s="3"/>
      <c r="D84" s="3"/>
      <c r="E84" s="3"/>
      <c r="K84">
        <f t="shared" si="30"/>
        <v>0</v>
      </c>
      <c r="L84">
        <f t="shared" si="31"/>
        <v>0</v>
      </c>
      <c r="M84">
        <f t="shared" si="32"/>
        <v>0</v>
      </c>
      <c r="P84">
        <f t="shared" si="33"/>
        <v>0</v>
      </c>
      <c r="Q84">
        <f t="shared" si="34"/>
        <v>0</v>
      </c>
      <c r="R84">
        <f t="shared" si="35"/>
        <v>0</v>
      </c>
      <c r="U84">
        <f t="shared" si="36"/>
        <v>0</v>
      </c>
      <c r="V84">
        <f t="shared" si="37"/>
        <v>0</v>
      </c>
      <c r="W84">
        <f t="shared" si="38"/>
        <v>0</v>
      </c>
      <c r="Z84">
        <f t="shared" si="39"/>
        <v>0</v>
      </c>
      <c r="AA84">
        <f t="shared" si="40"/>
        <v>0</v>
      </c>
      <c r="AB84">
        <f t="shared" si="41"/>
        <v>0</v>
      </c>
      <c r="AE84">
        <f t="shared" si="42"/>
        <v>0</v>
      </c>
      <c r="AF84">
        <f t="shared" si="43"/>
        <v>0</v>
      </c>
      <c r="AG84">
        <f t="shared" si="44"/>
        <v>0</v>
      </c>
      <c r="AJ84">
        <f t="shared" si="45"/>
        <v>0</v>
      </c>
      <c r="AK84">
        <f t="shared" si="46"/>
        <v>0</v>
      </c>
      <c r="AL84">
        <f t="shared" si="47"/>
        <v>0</v>
      </c>
      <c r="AO84">
        <f t="shared" si="48"/>
        <v>0</v>
      </c>
      <c r="AP84">
        <f t="shared" si="49"/>
        <v>0</v>
      </c>
      <c r="AQ84">
        <f t="shared" si="50"/>
        <v>0</v>
      </c>
      <c r="AT84">
        <f t="shared" si="51"/>
        <v>0</v>
      </c>
      <c r="AU84">
        <f t="shared" si="52"/>
        <v>0</v>
      </c>
      <c r="AV84">
        <f t="shared" si="53"/>
        <v>0</v>
      </c>
      <c r="AY84">
        <f t="shared" si="54"/>
        <v>0</v>
      </c>
      <c r="AZ84">
        <f t="shared" si="55"/>
        <v>0</v>
      </c>
      <c r="BA84">
        <f t="shared" si="56"/>
        <v>0</v>
      </c>
      <c r="BD84">
        <f t="shared" si="57"/>
        <v>0</v>
      </c>
      <c r="BE84">
        <f t="shared" si="58"/>
        <v>0</v>
      </c>
      <c r="BF84">
        <f t="shared" si="59"/>
        <v>0</v>
      </c>
    </row>
    <row r="85" spans="2:58" ht="12.75" hidden="1">
      <c r="B85" t="s">
        <v>30</v>
      </c>
      <c r="C85" s="3"/>
      <c r="D85" s="3"/>
      <c r="E85" s="3"/>
      <c r="K85">
        <f t="shared" si="30"/>
        <v>0</v>
      </c>
      <c r="L85">
        <f t="shared" si="31"/>
        <v>0</v>
      </c>
      <c r="M85">
        <f t="shared" si="32"/>
        <v>0</v>
      </c>
      <c r="P85">
        <f t="shared" si="33"/>
        <v>0</v>
      </c>
      <c r="Q85">
        <f t="shared" si="34"/>
        <v>0</v>
      </c>
      <c r="R85">
        <f t="shared" si="35"/>
        <v>0</v>
      </c>
      <c r="U85">
        <f t="shared" si="36"/>
        <v>0</v>
      </c>
      <c r="V85">
        <f t="shared" si="37"/>
        <v>0</v>
      </c>
      <c r="W85">
        <f t="shared" si="38"/>
        <v>0</v>
      </c>
      <c r="Z85">
        <f t="shared" si="39"/>
        <v>0</v>
      </c>
      <c r="AA85">
        <f t="shared" si="40"/>
        <v>0</v>
      </c>
      <c r="AB85">
        <f t="shared" si="41"/>
        <v>0</v>
      </c>
      <c r="AE85">
        <f t="shared" si="42"/>
        <v>0</v>
      </c>
      <c r="AF85">
        <f t="shared" si="43"/>
        <v>0</v>
      </c>
      <c r="AG85">
        <f t="shared" si="44"/>
        <v>0</v>
      </c>
      <c r="AJ85">
        <f t="shared" si="45"/>
        <v>0</v>
      </c>
      <c r="AK85">
        <f t="shared" si="46"/>
        <v>0</v>
      </c>
      <c r="AL85">
        <f t="shared" si="47"/>
        <v>0</v>
      </c>
      <c r="AO85">
        <f t="shared" si="48"/>
        <v>0</v>
      </c>
      <c r="AP85">
        <f t="shared" si="49"/>
        <v>0</v>
      </c>
      <c r="AQ85">
        <f t="shared" si="50"/>
        <v>0</v>
      </c>
      <c r="AT85">
        <f t="shared" si="51"/>
        <v>0</v>
      </c>
      <c r="AU85">
        <f t="shared" si="52"/>
        <v>0</v>
      </c>
      <c r="AV85">
        <f t="shared" si="53"/>
        <v>0</v>
      </c>
      <c r="AY85">
        <f t="shared" si="54"/>
        <v>0</v>
      </c>
      <c r="AZ85">
        <f t="shared" si="55"/>
        <v>0</v>
      </c>
      <c r="BA85">
        <f t="shared" si="56"/>
        <v>0</v>
      </c>
      <c r="BD85">
        <f t="shared" si="57"/>
        <v>0</v>
      </c>
      <c r="BE85">
        <f t="shared" si="58"/>
        <v>0</v>
      </c>
      <c r="BF85">
        <f t="shared" si="59"/>
        <v>0</v>
      </c>
    </row>
    <row r="86" spans="3:58" ht="12.75" hidden="1">
      <c r="C86" s="3"/>
      <c r="D86" s="3"/>
      <c r="E86" s="3"/>
      <c r="K86">
        <f t="shared" si="30"/>
        <v>0</v>
      </c>
      <c r="L86">
        <f t="shared" si="31"/>
        <v>0</v>
      </c>
      <c r="M86">
        <f t="shared" si="32"/>
        <v>0</v>
      </c>
      <c r="P86">
        <f t="shared" si="33"/>
        <v>0</v>
      </c>
      <c r="Q86">
        <f t="shared" si="34"/>
        <v>0</v>
      </c>
      <c r="R86">
        <f t="shared" si="35"/>
        <v>0</v>
      </c>
      <c r="U86">
        <f t="shared" si="36"/>
        <v>0</v>
      </c>
      <c r="V86">
        <f t="shared" si="37"/>
        <v>0</v>
      </c>
      <c r="W86">
        <f t="shared" si="38"/>
        <v>0</v>
      </c>
      <c r="Z86">
        <f t="shared" si="39"/>
        <v>0</v>
      </c>
      <c r="AA86">
        <f t="shared" si="40"/>
        <v>0</v>
      </c>
      <c r="AB86">
        <f t="shared" si="41"/>
        <v>0</v>
      </c>
      <c r="AE86">
        <f t="shared" si="42"/>
        <v>0</v>
      </c>
      <c r="AF86">
        <f t="shared" si="43"/>
        <v>0</v>
      </c>
      <c r="AG86">
        <f t="shared" si="44"/>
        <v>0</v>
      </c>
      <c r="AJ86">
        <f t="shared" si="45"/>
        <v>0</v>
      </c>
      <c r="AK86">
        <f t="shared" si="46"/>
        <v>0</v>
      </c>
      <c r="AL86">
        <f t="shared" si="47"/>
        <v>0</v>
      </c>
      <c r="AO86">
        <f t="shared" si="48"/>
        <v>0</v>
      </c>
      <c r="AP86">
        <f t="shared" si="49"/>
        <v>0</v>
      </c>
      <c r="AQ86">
        <f t="shared" si="50"/>
        <v>0</v>
      </c>
      <c r="AT86">
        <f t="shared" si="51"/>
        <v>0</v>
      </c>
      <c r="AU86">
        <f t="shared" si="52"/>
        <v>0</v>
      </c>
      <c r="AV86">
        <f t="shared" si="53"/>
        <v>0</v>
      </c>
      <c r="AY86">
        <f t="shared" si="54"/>
        <v>0</v>
      </c>
      <c r="AZ86">
        <f t="shared" si="55"/>
        <v>0</v>
      </c>
      <c r="BA86">
        <f t="shared" si="56"/>
        <v>0</v>
      </c>
      <c r="BD86">
        <f t="shared" si="57"/>
        <v>0</v>
      </c>
      <c r="BE86">
        <f t="shared" si="58"/>
        <v>0</v>
      </c>
      <c r="BF86">
        <f t="shared" si="59"/>
        <v>0</v>
      </c>
    </row>
    <row r="87" spans="1:58" ht="12.75">
      <c r="A87" s="2" t="s">
        <v>16</v>
      </c>
      <c r="C87" s="3"/>
      <c r="D87" s="3"/>
      <c r="E87" s="3"/>
      <c r="F87" s="1">
        <f>+F71+7</f>
        <v>38313</v>
      </c>
      <c r="K87">
        <f t="shared" si="30"/>
        <v>0</v>
      </c>
      <c r="L87">
        <f t="shared" si="31"/>
        <v>0</v>
      </c>
      <c r="M87">
        <f t="shared" si="32"/>
        <v>0</v>
      </c>
      <c r="P87">
        <f t="shared" si="33"/>
        <v>0</v>
      </c>
      <c r="Q87">
        <f t="shared" si="34"/>
        <v>0</v>
      </c>
      <c r="R87">
        <f t="shared" si="35"/>
        <v>0</v>
      </c>
      <c r="U87">
        <f t="shared" si="36"/>
        <v>0</v>
      </c>
      <c r="V87">
        <f t="shared" si="37"/>
        <v>0</v>
      </c>
      <c r="W87">
        <f t="shared" si="38"/>
        <v>0</v>
      </c>
      <c r="Z87">
        <f t="shared" si="39"/>
        <v>0</v>
      </c>
      <c r="AA87">
        <f t="shared" si="40"/>
        <v>0</v>
      </c>
      <c r="AB87">
        <f t="shared" si="41"/>
        <v>0</v>
      </c>
      <c r="AE87">
        <f t="shared" si="42"/>
        <v>0</v>
      </c>
      <c r="AF87">
        <f t="shared" si="43"/>
        <v>0</v>
      </c>
      <c r="AG87">
        <f t="shared" si="44"/>
        <v>0</v>
      </c>
      <c r="AJ87">
        <f t="shared" si="45"/>
        <v>0</v>
      </c>
      <c r="AK87">
        <f t="shared" si="46"/>
        <v>0</v>
      </c>
      <c r="AL87">
        <f t="shared" si="47"/>
        <v>0</v>
      </c>
      <c r="AO87">
        <f t="shared" si="48"/>
        <v>0</v>
      </c>
      <c r="AP87">
        <f t="shared" si="49"/>
        <v>0</v>
      </c>
      <c r="AQ87">
        <f t="shared" si="50"/>
        <v>0</v>
      </c>
      <c r="AT87">
        <f t="shared" si="51"/>
        <v>0</v>
      </c>
      <c r="AU87">
        <f t="shared" si="52"/>
        <v>0</v>
      </c>
      <c r="AV87">
        <f t="shared" si="53"/>
        <v>0</v>
      </c>
      <c r="AY87">
        <f t="shared" si="54"/>
        <v>0</v>
      </c>
      <c r="AZ87">
        <f t="shared" si="55"/>
        <v>0</v>
      </c>
      <c r="BA87">
        <f t="shared" si="56"/>
        <v>0</v>
      </c>
      <c r="BD87">
        <f t="shared" si="57"/>
        <v>0</v>
      </c>
      <c r="BE87">
        <f t="shared" si="58"/>
        <v>0</v>
      </c>
      <c r="BF87">
        <f t="shared" si="59"/>
        <v>0</v>
      </c>
    </row>
    <row r="88" spans="3:58" ht="12.75">
      <c r="C88" s="3"/>
      <c r="D88" s="3"/>
      <c r="E88" s="3"/>
      <c r="K88">
        <f t="shared" si="30"/>
        <v>0</v>
      </c>
      <c r="L88">
        <f t="shared" si="31"/>
        <v>0</v>
      </c>
      <c r="M88">
        <f t="shared" si="32"/>
        <v>0</v>
      </c>
      <c r="P88">
        <f t="shared" si="33"/>
        <v>0</v>
      </c>
      <c r="Q88">
        <f t="shared" si="34"/>
        <v>0</v>
      </c>
      <c r="R88">
        <f t="shared" si="35"/>
        <v>0</v>
      </c>
      <c r="U88">
        <f t="shared" si="36"/>
        <v>0</v>
      </c>
      <c r="V88">
        <f t="shared" si="37"/>
        <v>0</v>
      </c>
      <c r="W88">
        <f t="shared" si="38"/>
        <v>0</v>
      </c>
      <c r="Z88">
        <f t="shared" si="39"/>
        <v>0</v>
      </c>
      <c r="AA88">
        <f t="shared" si="40"/>
        <v>0</v>
      </c>
      <c r="AB88">
        <f t="shared" si="41"/>
        <v>0</v>
      </c>
      <c r="AE88">
        <f t="shared" si="42"/>
        <v>0</v>
      </c>
      <c r="AF88">
        <f t="shared" si="43"/>
        <v>0</v>
      </c>
      <c r="AG88">
        <f t="shared" si="44"/>
        <v>0</v>
      </c>
      <c r="AJ88">
        <f t="shared" si="45"/>
        <v>0</v>
      </c>
      <c r="AK88">
        <f t="shared" si="46"/>
        <v>0</v>
      </c>
      <c r="AL88">
        <f t="shared" si="47"/>
        <v>0</v>
      </c>
      <c r="AO88">
        <f t="shared" si="48"/>
        <v>0</v>
      </c>
      <c r="AP88">
        <f t="shared" si="49"/>
        <v>0</v>
      </c>
      <c r="AQ88">
        <f t="shared" si="50"/>
        <v>0</v>
      </c>
      <c r="AT88">
        <f t="shared" si="51"/>
        <v>0</v>
      </c>
      <c r="AU88">
        <f t="shared" si="52"/>
        <v>0</v>
      </c>
      <c r="AV88">
        <f t="shared" si="53"/>
        <v>0</v>
      </c>
      <c r="AY88">
        <f t="shared" si="54"/>
        <v>0</v>
      </c>
      <c r="AZ88">
        <f t="shared" si="55"/>
        <v>0</v>
      </c>
      <c r="BA88">
        <f t="shared" si="56"/>
        <v>0</v>
      </c>
      <c r="BD88">
        <f t="shared" si="57"/>
        <v>0</v>
      </c>
      <c r="BE88">
        <f t="shared" si="58"/>
        <v>0</v>
      </c>
      <c r="BF88">
        <f t="shared" si="59"/>
        <v>0</v>
      </c>
    </row>
    <row r="89" spans="2:58" ht="12.75">
      <c r="B89" t="str">
        <f>+CC</f>
        <v>Redbridge Social 1</v>
      </c>
      <c r="C89" s="3">
        <f>+'Averages week by week'!V79</f>
        <v>9</v>
      </c>
      <c r="D89" s="3" t="s">
        <v>34</v>
      </c>
      <c r="E89" s="3">
        <f>+'Averages week by week'!V48</f>
        <v>1</v>
      </c>
      <c r="F89" t="str">
        <f>+a</f>
        <v>Mossford 6</v>
      </c>
      <c r="I89">
        <f>+E89</f>
        <v>1</v>
      </c>
      <c r="J89">
        <f>+C89</f>
        <v>9</v>
      </c>
      <c r="K89">
        <f t="shared" si="30"/>
        <v>0</v>
      </c>
      <c r="L89">
        <f t="shared" si="31"/>
        <v>0</v>
      </c>
      <c r="M89">
        <f t="shared" si="32"/>
        <v>1</v>
      </c>
      <c r="P89">
        <f t="shared" si="33"/>
        <v>0</v>
      </c>
      <c r="Q89">
        <f t="shared" si="34"/>
        <v>0</v>
      </c>
      <c r="R89">
        <f t="shared" si="35"/>
        <v>0</v>
      </c>
      <c r="S89">
        <f>+C89</f>
        <v>9</v>
      </c>
      <c r="T89">
        <f>+E89</f>
        <v>1</v>
      </c>
      <c r="U89">
        <f t="shared" si="36"/>
        <v>1</v>
      </c>
      <c r="V89">
        <f t="shared" si="37"/>
        <v>0</v>
      </c>
      <c r="W89">
        <f t="shared" si="38"/>
        <v>0</v>
      </c>
      <c r="Z89">
        <f t="shared" si="39"/>
        <v>0</v>
      </c>
      <c r="AA89">
        <f t="shared" si="40"/>
        <v>0</v>
      </c>
      <c r="AB89">
        <f t="shared" si="41"/>
        <v>0</v>
      </c>
      <c r="AE89">
        <f t="shared" si="42"/>
        <v>0</v>
      </c>
      <c r="AF89">
        <f t="shared" si="43"/>
        <v>0</v>
      </c>
      <c r="AG89">
        <f t="shared" si="44"/>
        <v>0</v>
      </c>
      <c r="AJ89">
        <f t="shared" si="45"/>
        <v>0</v>
      </c>
      <c r="AK89">
        <f t="shared" si="46"/>
        <v>0</v>
      </c>
      <c r="AL89">
        <f t="shared" si="47"/>
        <v>0</v>
      </c>
      <c r="AO89">
        <f t="shared" si="48"/>
        <v>0</v>
      </c>
      <c r="AP89">
        <f t="shared" si="49"/>
        <v>0</v>
      </c>
      <c r="AQ89">
        <f t="shared" si="50"/>
        <v>0</v>
      </c>
      <c r="AT89">
        <f t="shared" si="51"/>
        <v>0</v>
      </c>
      <c r="AU89">
        <f t="shared" si="52"/>
        <v>0</v>
      </c>
      <c r="AV89">
        <f t="shared" si="53"/>
        <v>0</v>
      </c>
      <c r="AY89">
        <f t="shared" si="54"/>
        <v>0</v>
      </c>
      <c r="AZ89">
        <f t="shared" si="55"/>
        <v>0</v>
      </c>
      <c r="BA89">
        <f t="shared" si="56"/>
        <v>0</v>
      </c>
      <c r="BD89">
        <f t="shared" si="57"/>
        <v>0</v>
      </c>
      <c r="BE89">
        <f t="shared" si="58"/>
        <v>0</v>
      </c>
      <c r="BF89">
        <f t="shared" si="59"/>
        <v>0</v>
      </c>
    </row>
    <row r="90" spans="2:58" ht="12.75">
      <c r="B90" t="str">
        <f>+B</f>
        <v>Wanstead &amp; Woodford</v>
      </c>
      <c r="C90" s="3">
        <f>+'Averages week by week'!V113</f>
        <v>3</v>
      </c>
      <c r="D90" s="3" t="s">
        <v>34</v>
      </c>
      <c r="E90" s="3">
        <f>+'Averages week by week'!V103</f>
        <v>7</v>
      </c>
      <c r="F90" t="str">
        <f>+J</f>
        <v>RTTL 3</v>
      </c>
      <c r="K90">
        <f t="shared" si="30"/>
        <v>0</v>
      </c>
      <c r="L90">
        <f t="shared" si="31"/>
        <v>0</v>
      </c>
      <c r="M90">
        <f t="shared" si="32"/>
        <v>0</v>
      </c>
      <c r="N90">
        <f>+C90</f>
        <v>3</v>
      </c>
      <c r="O90">
        <f>+E90</f>
        <v>7</v>
      </c>
      <c r="P90">
        <f t="shared" si="33"/>
        <v>0</v>
      </c>
      <c r="Q90">
        <f t="shared" si="34"/>
        <v>0</v>
      </c>
      <c r="R90">
        <f t="shared" si="35"/>
        <v>1</v>
      </c>
      <c r="U90">
        <f t="shared" si="36"/>
        <v>0</v>
      </c>
      <c r="V90">
        <f t="shared" si="37"/>
        <v>0</v>
      </c>
      <c r="W90">
        <f t="shared" si="38"/>
        <v>0</v>
      </c>
      <c r="Z90">
        <f t="shared" si="39"/>
        <v>0</v>
      </c>
      <c r="AA90">
        <f t="shared" si="40"/>
        <v>0</v>
      </c>
      <c r="AB90">
        <f t="shared" si="41"/>
        <v>0</v>
      </c>
      <c r="AE90">
        <f t="shared" si="42"/>
        <v>0</v>
      </c>
      <c r="AF90">
        <f t="shared" si="43"/>
        <v>0</v>
      </c>
      <c r="AG90">
        <f t="shared" si="44"/>
        <v>0</v>
      </c>
      <c r="AJ90">
        <f t="shared" si="45"/>
        <v>0</v>
      </c>
      <c r="AK90">
        <f t="shared" si="46"/>
        <v>0</v>
      </c>
      <c r="AL90">
        <f t="shared" si="47"/>
        <v>0</v>
      </c>
      <c r="AO90">
        <f t="shared" si="48"/>
        <v>0</v>
      </c>
      <c r="AP90">
        <f t="shared" si="49"/>
        <v>0</v>
      </c>
      <c r="AQ90">
        <f t="shared" si="50"/>
        <v>0</v>
      </c>
      <c r="AT90">
        <f t="shared" si="51"/>
        <v>0</v>
      </c>
      <c r="AU90">
        <f t="shared" si="52"/>
        <v>0</v>
      </c>
      <c r="AV90">
        <f t="shared" si="53"/>
        <v>0</v>
      </c>
      <c r="AY90">
        <f t="shared" si="54"/>
        <v>0</v>
      </c>
      <c r="AZ90">
        <f t="shared" si="55"/>
        <v>0</v>
      </c>
      <c r="BA90">
        <f t="shared" si="56"/>
        <v>0</v>
      </c>
      <c r="BB90">
        <f>+E90</f>
        <v>7</v>
      </c>
      <c r="BC90">
        <f>+C90</f>
        <v>3</v>
      </c>
      <c r="BD90">
        <f t="shared" si="57"/>
        <v>1</v>
      </c>
      <c r="BE90">
        <f t="shared" si="58"/>
        <v>0</v>
      </c>
      <c r="BF90">
        <f t="shared" si="59"/>
        <v>0</v>
      </c>
    </row>
    <row r="91" spans="2:58" ht="12.75">
      <c r="B91" t="str">
        <f>+D</f>
        <v>Heathcote 4</v>
      </c>
      <c r="C91" s="3">
        <f>+'Averages week by week'!V36</f>
        <v>9</v>
      </c>
      <c r="D91" s="3" t="s">
        <v>34</v>
      </c>
      <c r="E91" s="3">
        <f>+'Averages week by week'!V57</f>
        <v>1</v>
      </c>
      <c r="F91" t="str">
        <f>+I</f>
        <v>Mossford 7</v>
      </c>
      <c r="K91">
        <f t="shared" si="30"/>
        <v>0</v>
      </c>
      <c r="L91">
        <f t="shared" si="31"/>
        <v>0</v>
      </c>
      <c r="M91">
        <f t="shared" si="32"/>
        <v>0</v>
      </c>
      <c r="P91">
        <f t="shared" si="33"/>
        <v>0</v>
      </c>
      <c r="Q91">
        <f t="shared" si="34"/>
        <v>0</v>
      </c>
      <c r="R91">
        <f t="shared" si="35"/>
        <v>0</v>
      </c>
      <c r="U91">
        <f t="shared" si="36"/>
        <v>0</v>
      </c>
      <c r="V91">
        <f t="shared" si="37"/>
        <v>0</v>
      </c>
      <c r="W91">
        <f t="shared" si="38"/>
        <v>0</v>
      </c>
      <c r="X91">
        <f>+C91</f>
        <v>9</v>
      </c>
      <c r="Y91">
        <f>+E91</f>
        <v>1</v>
      </c>
      <c r="Z91">
        <f t="shared" si="39"/>
        <v>1</v>
      </c>
      <c r="AA91">
        <f t="shared" si="40"/>
        <v>0</v>
      </c>
      <c r="AB91">
        <f t="shared" si="41"/>
        <v>0</v>
      </c>
      <c r="AE91">
        <f t="shared" si="42"/>
        <v>0</v>
      </c>
      <c r="AF91">
        <f t="shared" si="43"/>
        <v>0</v>
      </c>
      <c r="AG91">
        <f t="shared" si="44"/>
        <v>0</v>
      </c>
      <c r="AJ91">
        <f t="shared" si="45"/>
        <v>0</v>
      </c>
      <c r="AK91">
        <f t="shared" si="46"/>
        <v>0</v>
      </c>
      <c r="AL91">
        <f t="shared" si="47"/>
        <v>0</v>
      </c>
      <c r="AO91">
        <f t="shared" si="48"/>
        <v>0</v>
      </c>
      <c r="AP91">
        <f t="shared" si="49"/>
        <v>0</v>
      </c>
      <c r="AQ91">
        <f t="shared" si="50"/>
        <v>0</v>
      </c>
      <c r="AT91">
        <f t="shared" si="51"/>
        <v>0</v>
      </c>
      <c r="AU91">
        <f t="shared" si="52"/>
        <v>0</v>
      </c>
      <c r="AV91">
        <f t="shared" si="53"/>
        <v>0</v>
      </c>
      <c r="AW91">
        <f>+E91</f>
        <v>1</v>
      </c>
      <c r="AX91">
        <f>+C91</f>
        <v>9</v>
      </c>
      <c r="AY91">
        <f t="shared" si="54"/>
        <v>0</v>
      </c>
      <c r="AZ91">
        <f t="shared" si="55"/>
        <v>0</v>
      </c>
      <c r="BA91">
        <f t="shared" si="56"/>
        <v>1</v>
      </c>
      <c r="BD91">
        <f t="shared" si="57"/>
        <v>0</v>
      </c>
      <c r="BE91">
        <f t="shared" si="58"/>
        <v>0</v>
      </c>
      <c r="BF91">
        <f t="shared" si="59"/>
        <v>0</v>
      </c>
    </row>
    <row r="92" spans="2:58" ht="12.75">
      <c r="B92" t="str">
        <f>+E</f>
        <v>Grove</v>
      </c>
      <c r="C92" s="3">
        <f>+'Averages week by week'!V18</f>
        <v>5</v>
      </c>
      <c r="D92" s="3" t="s">
        <v>34</v>
      </c>
      <c r="E92" s="3">
        <f>+'Averages week by week'!V91</f>
        <v>5</v>
      </c>
      <c r="F92" t="str">
        <f>+H</f>
        <v>Rendezvous 2</v>
      </c>
      <c r="K92">
        <f t="shared" si="30"/>
        <v>0</v>
      </c>
      <c r="L92">
        <f t="shared" si="31"/>
        <v>0</v>
      </c>
      <c r="M92">
        <f t="shared" si="32"/>
        <v>0</v>
      </c>
      <c r="P92">
        <f t="shared" si="33"/>
        <v>0</v>
      </c>
      <c r="Q92">
        <f t="shared" si="34"/>
        <v>0</v>
      </c>
      <c r="R92">
        <f t="shared" si="35"/>
        <v>0</v>
      </c>
      <c r="U92">
        <f t="shared" si="36"/>
        <v>0</v>
      </c>
      <c r="V92">
        <f t="shared" si="37"/>
        <v>0</v>
      </c>
      <c r="W92">
        <f t="shared" si="38"/>
        <v>0</v>
      </c>
      <c r="Z92">
        <f t="shared" si="39"/>
        <v>0</v>
      </c>
      <c r="AA92">
        <f t="shared" si="40"/>
        <v>0</v>
      </c>
      <c r="AB92">
        <f t="shared" si="41"/>
        <v>0</v>
      </c>
      <c r="AC92">
        <f>+C92</f>
        <v>5</v>
      </c>
      <c r="AD92">
        <f>+E92</f>
        <v>5</v>
      </c>
      <c r="AE92">
        <f t="shared" si="42"/>
        <v>0</v>
      </c>
      <c r="AF92">
        <f t="shared" si="43"/>
        <v>1</v>
      </c>
      <c r="AG92">
        <f t="shared" si="44"/>
        <v>0</v>
      </c>
      <c r="AJ92">
        <f t="shared" si="45"/>
        <v>0</v>
      </c>
      <c r="AK92">
        <f t="shared" si="46"/>
        <v>0</v>
      </c>
      <c r="AL92">
        <f t="shared" si="47"/>
        <v>0</v>
      </c>
      <c r="AO92">
        <f t="shared" si="48"/>
        <v>0</v>
      </c>
      <c r="AP92">
        <f t="shared" si="49"/>
        <v>0</v>
      </c>
      <c r="AQ92">
        <f t="shared" si="50"/>
        <v>0</v>
      </c>
      <c r="AR92">
        <f>+E92</f>
        <v>5</v>
      </c>
      <c r="AS92">
        <f>+C92</f>
        <v>5</v>
      </c>
      <c r="AT92">
        <f t="shared" si="51"/>
        <v>0</v>
      </c>
      <c r="AU92">
        <f t="shared" si="52"/>
        <v>1</v>
      </c>
      <c r="AV92">
        <f t="shared" si="53"/>
        <v>0</v>
      </c>
      <c r="AY92">
        <f t="shared" si="54"/>
        <v>0</v>
      </c>
      <c r="AZ92">
        <f t="shared" si="55"/>
        <v>0</v>
      </c>
      <c r="BA92">
        <f t="shared" si="56"/>
        <v>0</v>
      </c>
      <c r="BD92">
        <f t="shared" si="57"/>
        <v>0</v>
      </c>
      <c r="BE92">
        <f t="shared" si="58"/>
        <v>0</v>
      </c>
      <c r="BF92">
        <f t="shared" si="59"/>
        <v>0</v>
      </c>
    </row>
    <row r="93" spans="2:58" ht="12.75">
      <c r="B93" t="str">
        <f>+F</f>
        <v>Woodlands 2</v>
      </c>
      <c r="C93" s="3">
        <f>+'Averages week by week'!V127</f>
        <v>1</v>
      </c>
      <c r="D93" s="3" t="s">
        <v>34</v>
      </c>
      <c r="E93" s="3">
        <f>+'Averages week by week'!V68</f>
        <v>9</v>
      </c>
      <c r="F93" t="str">
        <f>+G</f>
        <v>Redbridge 2</v>
      </c>
      <c r="K93">
        <f t="shared" si="30"/>
        <v>0</v>
      </c>
      <c r="L93">
        <f t="shared" si="31"/>
        <v>0</v>
      </c>
      <c r="M93">
        <f t="shared" si="32"/>
        <v>0</v>
      </c>
      <c r="P93">
        <f t="shared" si="33"/>
        <v>0</v>
      </c>
      <c r="Q93">
        <f t="shared" si="34"/>
        <v>0</v>
      </c>
      <c r="R93">
        <f t="shared" si="35"/>
        <v>0</v>
      </c>
      <c r="U93">
        <f t="shared" si="36"/>
        <v>0</v>
      </c>
      <c r="V93">
        <f t="shared" si="37"/>
        <v>0</v>
      </c>
      <c r="W93">
        <f t="shared" si="38"/>
        <v>0</v>
      </c>
      <c r="Z93">
        <f t="shared" si="39"/>
        <v>0</v>
      </c>
      <c r="AA93">
        <f t="shared" si="40"/>
        <v>0</v>
      </c>
      <c r="AB93">
        <f t="shared" si="41"/>
        <v>0</v>
      </c>
      <c r="AE93">
        <f t="shared" si="42"/>
        <v>0</v>
      </c>
      <c r="AF93">
        <f t="shared" si="43"/>
        <v>0</v>
      </c>
      <c r="AG93">
        <f t="shared" si="44"/>
        <v>0</v>
      </c>
      <c r="AH93">
        <f>+C93</f>
        <v>1</v>
      </c>
      <c r="AI93">
        <f>+E93</f>
        <v>9</v>
      </c>
      <c r="AJ93">
        <f t="shared" si="45"/>
        <v>0</v>
      </c>
      <c r="AK93">
        <f t="shared" si="46"/>
        <v>0</v>
      </c>
      <c r="AL93">
        <f t="shared" si="47"/>
        <v>1</v>
      </c>
      <c r="AM93">
        <f>+E93</f>
        <v>9</v>
      </c>
      <c r="AN93">
        <f>+C93</f>
        <v>1</v>
      </c>
      <c r="AO93">
        <f t="shared" si="48"/>
        <v>1</v>
      </c>
      <c r="AP93">
        <f t="shared" si="49"/>
        <v>0</v>
      </c>
      <c r="AQ93">
        <f t="shared" si="50"/>
        <v>0</v>
      </c>
      <c r="AT93">
        <f t="shared" si="51"/>
        <v>0</v>
      </c>
      <c r="AU93">
        <f t="shared" si="52"/>
        <v>0</v>
      </c>
      <c r="AV93">
        <f t="shared" si="53"/>
        <v>0</v>
      </c>
      <c r="AY93">
        <f t="shared" si="54"/>
        <v>0</v>
      </c>
      <c r="AZ93">
        <f t="shared" si="55"/>
        <v>0</v>
      </c>
      <c r="BA93">
        <f t="shared" si="56"/>
        <v>0</v>
      </c>
      <c r="BD93">
        <f t="shared" si="57"/>
        <v>0</v>
      </c>
      <c r="BE93">
        <f t="shared" si="58"/>
        <v>0</v>
      </c>
      <c r="BF93">
        <f t="shared" si="59"/>
        <v>0</v>
      </c>
    </row>
    <row r="94" spans="3:58" ht="12.75">
      <c r="C94" s="3"/>
      <c r="D94" s="3"/>
      <c r="E94" s="3"/>
      <c r="K94">
        <f t="shared" si="30"/>
        <v>0</v>
      </c>
      <c r="L94">
        <f t="shared" si="31"/>
        <v>0</v>
      </c>
      <c r="M94">
        <f t="shared" si="32"/>
        <v>0</v>
      </c>
      <c r="P94">
        <f t="shared" si="33"/>
        <v>0</v>
      </c>
      <c r="Q94">
        <f t="shared" si="34"/>
        <v>0</v>
      </c>
      <c r="R94">
        <f t="shared" si="35"/>
        <v>0</v>
      </c>
      <c r="U94">
        <f t="shared" si="36"/>
        <v>0</v>
      </c>
      <c r="V94">
        <f t="shared" si="37"/>
        <v>0</v>
      </c>
      <c r="W94">
        <f t="shared" si="38"/>
        <v>0</v>
      </c>
      <c r="Z94">
        <f t="shared" si="39"/>
        <v>0</v>
      </c>
      <c r="AA94">
        <f t="shared" si="40"/>
        <v>0</v>
      </c>
      <c r="AB94">
        <f t="shared" si="41"/>
        <v>0</v>
      </c>
      <c r="AE94">
        <f t="shared" si="42"/>
        <v>0</v>
      </c>
      <c r="AF94">
        <f t="shared" si="43"/>
        <v>0</v>
      </c>
      <c r="AG94">
        <f t="shared" si="44"/>
        <v>0</v>
      </c>
      <c r="AJ94">
        <f t="shared" si="45"/>
        <v>0</v>
      </c>
      <c r="AK94">
        <f t="shared" si="46"/>
        <v>0</v>
      </c>
      <c r="AL94">
        <f t="shared" si="47"/>
        <v>0</v>
      </c>
      <c r="AO94">
        <f t="shared" si="48"/>
        <v>0</v>
      </c>
      <c r="AP94">
        <f t="shared" si="49"/>
        <v>0</v>
      </c>
      <c r="AQ94">
        <f t="shared" si="50"/>
        <v>0</v>
      </c>
      <c r="AT94">
        <f t="shared" si="51"/>
        <v>0</v>
      </c>
      <c r="AU94">
        <f t="shared" si="52"/>
        <v>0</v>
      </c>
      <c r="AV94">
        <f t="shared" si="53"/>
        <v>0</v>
      </c>
      <c r="AY94">
        <f t="shared" si="54"/>
        <v>0</v>
      </c>
      <c r="AZ94">
        <f t="shared" si="55"/>
        <v>0</v>
      </c>
      <c r="BA94">
        <f t="shared" si="56"/>
        <v>0</v>
      </c>
      <c r="BD94">
        <f t="shared" si="57"/>
        <v>0</v>
      </c>
      <c r="BE94">
        <f t="shared" si="58"/>
        <v>0</v>
      </c>
      <c r="BF94">
        <f t="shared" si="59"/>
        <v>0</v>
      </c>
    </row>
    <row r="95" spans="1:58" ht="12.75" hidden="1">
      <c r="A95" s="2" t="s">
        <v>20</v>
      </c>
      <c r="C95" s="3"/>
      <c r="D95" s="3"/>
      <c r="E95" s="3"/>
      <c r="F95" s="1">
        <f>+F87+7</f>
        <v>38320</v>
      </c>
      <c r="K95">
        <f t="shared" si="30"/>
        <v>0</v>
      </c>
      <c r="L95">
        <f t="shared" si="31"/>
        <v>0</v>
      </c>
      <c r="M95">
        <f t="shared" si="32"/>
        <v>0</v>
      </c>
      <c r="P95">
        <f t="shared" si="33"/>
        <v>0</v>
      </c>
      <c r="Q95">
        <f t="shared" si="34"/>
        <v>0</v>
      </c>
      <c r="R95">
        <f t="shared" si="35"/>
        <v>0</v>
      </c>
      <c r="U95">
        <f t="shared" si="36"/>
        <v>0</v>
      </c>
      <c r="V95">
        <f t="shared" si="37"/>
        <v>0</v>
      </c>
      <c r="W95">
        <f t="shared" si="38"/>
        <v>0</v>
      </c>
      <c r="Z95">
        <f t="shared" si="39"/>
        <v>0</v>
      </c>
      <c r="AA95">
        <f t="shared" si="40"/>
        <v>0</v>
      </c>
      <c r="AB95">
        <f t="shared" si="41"/>
        <v>0</v>
      </c>
      <c r="AE95">
        <f t="shared" si="42"/>
        <v>0</v>
      </c>
      <c r="AF95">
        <f t="shared" si="43"/>
        <v>0</v>
      </c>
      <c r="AG95">
        <f t="shared" si="44"/>
        <v>0</v>
      </c>
      <c r="AJ95">
        <f t="shared" si="45"/>
        <v>0</v>
      </c>
      <c r="AK95">
        <f t="shared" si="46"/>
        <v>0</v>
      </c>
      <c r="AL95">
        <f t="shared" si="47"/>
        <v>0</v>
      </c>
      <c r="AO95">
        <f t="shared" si="48"/>
        <v>0</v>
      </c>
      <c r="AP95">
        <f t="shared" si="49"/>
        <v>0</v>
      </c>
      <c r="AQ95">
        <f t="shared" si="50"/>
        <v>0</v>
      </c>
      <c r="AT95">
        <f t="shared" si="51"/>
        <v>0</v>
      </c>
      <c r="AU95">
        <f t="shared" si="52"/>
        <v>0</v>
      </c>
      <c r="AV95">
        <f t="shared" si="53"/>
        <v>0</v>
      </c>
      <c r="AY95">
        <f t="shared" si="54"/>
        <v>0</v>
      </c>
      <c r="AZ95">
        <f t="shared" si="55"/>
        <v>0</v>
      </c>
      <c r="BA95">
        <f t="shared" si="56"/>
        <v>0</v>
      </c>
      <c r="BD95">
        <f t="shared" si="57"/>
        <v>0</v>
      </c>
      <c r="BE95">
        <f t="shared" si="58"/>
        <v>0</v>
      </c>
      <c r="BF95">
        <f t="shared" si="59"/>
        <v>0</v>
      </c>
    </row>
    <row r="96" spans="3:58" ht="12.75" hidden="1">
      <c r="C96" s="3"/>
      <c r="D96" s="3"/>
      <c r="E96" s="3"/>
      <c r="K96">
        <f t="shared" si="30"/>
        <v>0</v>
      </c>
      <c r="L96">
        <f t="shared" si="31"/>
        <v>0</v>
      </c>
      <c r="M96">
        <f t="shared" si="32"/>
        <v>0</v>
      </c>
      <c r="P96">
        <f t="shared" si="33"/>
        <v>0</v>
      </c>
      <c r="Q96">
        <f t="shared" si="34"/>
        <v>0</v>
      </c>
      <c r="R96">
        <f t="shared" si="35"/>
        <v>0</v>
      </c>
      <c r="U96">
        <f t="shared" si="36"/>
        <v>0</v>
      </c>
      <c r="V96">
        <f t="shared" si="37"/>
        <v>0</v>
      </c>
      <c r="W96">
        <f t="shared" si="38"/>
        <v>0</v>
      </c>
      <c r="Z96">
        <f t="shared" si="39"/>
        <v>0</v>
      </c>
      <c r="AA96">
        <f t="shared" si="40"/>
        <v>0</v>
      </c>
      <c r="AB96">
        <f t="shared" si="41"/>
        <v>0</v>
      </c>
      <c r="AE96">
        <f t="shared" si="42"/>
        <v>0</v>
      </c>
      <c r="AF96">
        <f t="shared" si="43"/>
        <v>0</v>
      </c>
      <c r="AG96">
        <f t="shared" si="44"/>
        <v>0</v>
      </c>
      <c r="AJ96">
        <f t="shared" si="45"/>
        <v>0</v>
      </c>
      <c r="AK96">
        <f t="shared" si="46"/>
        <v>0</v>
      </c>
      <c r="AL96">
        <f t="shared" si="47"/>
        <v>0</v>
      </c>
      <c r="AO96">
        <f t="shared" si="48"/>
        <v>0</v>
      </c>
      <c r="AP96">
        <f t="shared" si="49"/>
        <v>0</v>
      </c>
      <c r="AQ96">
        <f t="shared" si="50"/>
        <v>0</v>
      </c>
      <c r="AT96">
        <f t="shared" si="51"/>
        <v>0</v>
      </c>
      <c r="AU96">
        <f t="shared" si="52"/>
        <v>0</v>
      </c>
      <c r="AV96">
        <f t="shared" si="53"/>
        <v>0</v>
      </c>
      <c r="AY96">
        <f t="shared" si="54"/>
        <v>0</v>
      </c>
      <c r="AZ96">
        <f t="shared" si="55"/>
        <v>0</v>
      </c>
      <c r="BA96">
        <f t="shared" si="56"/>
        <v>0</v>
      </c>
      <c r="BD96">
        <f t="shared" si="57"/>
        <v>0</v>
      </c>
      <c r="BE96">
        <f t="shared" si="58"/>
        <v>0</v>
      </c>
      <c r="BF96">
        <f t="shared" si="59"/>
        <v>0</v>
      </c>
    </row>
    <row r="97" spans="2:58" ht="12.75" hidden="1">
      <c r="B97" t="s">
        <v>100</v>
      </c>
      <c r="C97" s="3"/>
      <c r="D97" s="3"/>
      <c r="E97" s="3"/>
      <c r="K97">
        <f t="shared" si="30"/>
        <v>0</v>
      </c>
      <c r="L97">
        <f t="shared" si="31"/>
        <v>0</v>
      </c>
      <c r="M97">
        <f t="shared" si="32"/>
        <v>0</v>
      </c>
      <c r="P97">
        <f t="shared" si="33"/>
        <v>0</v>
      </c>
      <c r="Q97">
        <f t="shared" si="34"/>
        <v>0</v>
      </c>
      <c r="R97">
        <f t="shared" si="35"/>
        <v>0</v>
      </c>
      <c r="U97">
        <f t="shared" si="36"/>
        <v>0</v>
      </c>
      <c r="V97">
        <f t="shared" si="37"/>
        <v>0</v>
      </c>
      <c r="W97">
        <f t="shared" si="38"/>
        <v>0</v>
      </c>
      <c r="Z97">
        <f t="shared" si="39"/>
        <v>0</v>
      </c>
      <c r="AA97">
        <f t="shared" si="40"/>
        <v>0</v>
      </c>
      <c r="AB97">
        <f t="shared" si="41"/>
        <v>0</v>
      </c>
      <c r="AE97">
        <f t="shared" si="42"/>
        <v>0</v>
      </c>
      <c r="AF97">
        <f t="shared" si="43"/>
        <v>0</v>
      </c>
      <c r="AG97">
        <f t="shared" si="44"/>
        <v>0</v>
      </c>
      <c r="AJ97">
        <f t="shared" si="45"/>
        <v>0</v>
      </c>
      <c r="AK97">
        <f t="shared" si="46"/>
        <v>0</v>
      </c>
      <c r="AL97">
        <f t="shared" si="47"/>
        <v>0</v>
      </c>
      <c r="AO97">
        <f t="shared" si="48"/>
        <v>0</v>
      </c>
      <c r="AP97">
        <f t="shared" si="49"/>
        <v>0</v>
      </c>
      <c r="AQ97">
        <f t="shared" si="50"/>
        <v>0</v>
      </c>
      <c r="AT97">
        <f t="shared" si="51"/>
        <v>0</v>
      </c>
      <c r="AU97">
        <f t="shared" si="52"/>
        <v>0</v>
      </c>
      <c r="AV97">
        <f t="shared" si="53"/>
        <v>0</v>
      </c>
      <c r="AY97">
        <f t="shared" si="54"/>
        <v>0</v>
      </c>
      <c r="AZ97">
        <f t="shared" si="55"/>
        <v>0</v>
      </c>
      <c r="BA97">
        <f t="shared" si="56"/>
        <v>0</v>
      </c>
      <c r="BD97">
        <f t="shared" si="57"/>
        <v>0</v>
      </c>
      <c r="BE97">
        <f t="shared" si="58"/>
        <v>0</v>
      </c>
      <c r="BF97">
        <f t="shared" si="59"/>
        <v>0</v>
      </c>
    </row>
    <row r="98" spans="3:58" ht="12.75" hidden="1">
      <c r="C98" s="3"/>
      <c r="D98" s="3"/>
      <c r="E98" s="3"/>
      <c r="K98">
        <f t="shared" si="30"/>
        <v>0</v>
      </c>
      <c r="L98">
        <f t="shared" si="31"/>
        <v>0</v>
      </c>
      <c r="M98">
        <f t="shared" si="32"/>
        <v>0</v>
      </c>
      <c r="P98">
        <f t="shared" si="33"/>
        <v>0</v>
      </c>
      <c r="Q98">
        <f t="shared" si="34"/>
        <v>0</v>
      </c>
      <c r="R98">
        <f t="shared" si="35"/>
        <v>0</v>
      </c>
      <c r="U98">
        <f t="shared" si="36"/>
        <v>0</v>
      </c>
      <c r="V98">
        <f t="shared" si="37"/>
        <v>0</v>
      </c>
      <c r="W98">
        <f t="shared" si="38"/>
        <v>0</v>
      </c>
      <c r="Z98">
        <f t="shared" si="39"/>
        <v>0</v>
      </c>
      <c r="AA98">
        <f t="shared" si="40"/>
        <v>0</v>
      </c>
      <c r="AB98">
        <f t="shared" si="41"/>
        <v>0</v>
      </c>
      <c r="AE98">
        <f t="shared" si="42"/>
        <v>0</v>
      </c>
      <c r="AF98">
        <f t="shared" si="43"/>
        <v>0</v>
      </c>
      <c r="AG98">
        <f t="shared" si="44"/>
        <v>0</v>
      </c>
      <c r="AJ98">
        <f t="shared" si="45"/>
        <v>0</v>
      </c>
      <c r="AK98">
        <f t="shared" si="46"/>
        <v>0</v>
      </c>
      <c r="AL98">
        <f t="shared" si="47"/>
        <v>0</v>
      </c>
      <c r="AO98">
        <f t="shared" si="48"/>
        <v>0</v>
      </c>
      <c r="AP98">
        <f t="shared" si="49"/>
        <v>0</v>
      </c>
      <c r="AQ98">
        <f t="shared" si="50"/>
        <v>0</v>
      </c>
      <c r="AT98">
        <f t="shared" si="51"/>
        <v>0</v>
      </c>
      <c r="AU98">
        <f t="shared" si="52"/>
        <v>0</v>
      </c>
      <c r="AV98">
        <f t="shared" si="53"/>
        <v>0</v>
      </c>
      <c r="AY98">
        <f t="shared" si="54"/>
        <v>0</v>
      </c>
      <c r="AZ98">
        <f t="shared" si="55"/>
        <v>0</v>
      </c>
      <c r="BA98">
        <f t="shared" si="56"/>
        <v>0</v>
      </c>
      <c r="BD98">
        <f t="shared" si="57"/>
        <v>0</v>
      </c>
      <c r="BE98">
        <f t="shared" si="58"/>
        <v>0</v>
      </c>
      <c r="BF98">
        <f t="shared" si="59"/>
        <v>0</v>
      </c>
    </row>
    <row r="99" spans="1:58" ht="12.75" hidden="1">
      <c r="A99" s="2" t="s">
        <v>21</v>
      </c>
      <c r="C99" s="3"/>
      <c r="D99" s="3"/>
      <c r="E99" s="3"/>
      <c r="F99" s="1">
        <f>+F95+7</f>
        <v>38327</v>
      </c>
      <c r="K99">
        <f t="shared" si="30"/>
        <v>0</v>
      </c>
      <c r="L99">
        <f t="shared" si="31"/>
        <v>0</v>
      </c>
      <c r="M99">
        <f t="shared" si="32"/>
        <v>0</v>
      </c>
      <c r="P99">
        <f t="shared" si="33"/>
        <v>0</v>
      </c>
      <c r="Q99">
        <f t="shared" si="34"/>
        <v>0</v>
      </c>
      <c r="R99">
        <f t="shared" si="35"/>
        <v>0</v>
      </c>
      <c r="U99">
        <f t="shared" si="36"/>
        <v>0</v>
      </c>
      <c r="V99">
        <f t="shared" si="37"/>
        <v>0</v>
      </c>
      <c r="W99">
        <f t="shared" si="38"/>
        <v>0</v>
      </c>
      <c r="Z99">
        <f t="shared" si="39"/>
        <v>0</v>
      </c>
      <c r="AA99">
        <f t="shared" si="40"/>
        <v>0</v>
      </c>
      <c r="AB99">
        <f t="shared" si="41"/>
        <v>0</v>
      </c>
      <c r="AE99">
        <f t="shared" si="42"/>
        <v>0</v>
      </c>
      <c r="AF99">
        <f t="shared" si="43"/>
        <v>0</v>
      </c>
      <c r="AG99">
        <f t="shared" si="44"/>
        <v>0</v>
      </c>
      <c r="AJ99">
        <f t="shared" si="45"/>
        <v>0</v>
      </c>
      <c r="AK99">
        <f t="shared" si="46"/>
        <v>0</v>
      </c>
      <c r="AL99">
        <f t="shared" si="47"/>
        <v>0</v>
      </c>
      <c r="AO99">
        <f t="shared" si="48"/>
        <v>0</v>
      </c>
      <c r="AP99">
        <f t="shared" si="49"/>
        <v>0</v>
      </c>
      <c r="AQ99">
        <f t="shared" si="50"/>
        <v>0</v>
      </c>
      <c r="AT99">
        <f t="shared" si="51"/>
        <v>0</v>
      </c>
      <c r="AU99">
        <f t="shared" si="52"/>
        <v>0</v>
      </c>
      <c r="AV99">
        <f t="shared" si="53"/>
        <v>0</v>
      </c>
      <c r="AY99">
        <f t="shared" si="54"/>
        <v>0</v>
      </c>
      <c r="AZ99">
        <f t="shared" si="55"/>
        <v>0</v>
      </c>
      <c r="BA99">
        <f t="shared" si="56"/>
        <v>0</v>
      </c>
      <c r="BD99">
        <f t="shared" si="57"/>
        <v>0</v>
      </c>
      <c r="BE99">
        <f t="shared" si="58"/>
        <v>0</v>
      </c>
      <c r="BF99">
        <f t="shared" si="59"/>
        <v>0</v>
      </c>
    </row>
    <row r="100" spans="3:58" ht="12.75" hidden="1">
      <c r="C100" s="3"/>
      <c r="D100" s="3"/>
      <c r="E100" s="3"/>
      <c r="K100">
        <f t="shared" si="30"/>
        <v>0</v>
      </c>
      <c r="L100">
        <f t="shared" si="31"/>
        <v>0</v>
      </c>
      <c r="M100">
        <f t="shared" si="32"/>
        <v>0</v>
      </c>
      <c r="P100">
        <f t="shared" si="33"/>
        <v>0</v>
      </c>
      <c r="Q100">
        <f t="shared" si="34"/>
        <v>0</v>
      </c>
      <c r="R100">
        <f t="shared" si="35"/>
        <v>0</v>
      </c>
      <c r="U100">
        <f t="shared" si="36"/>
        <v>0</v>
      </c>
      <c r="V100">
        <f t="shared" si="37"/>
        <v>0</v>
      </c>
      <c r="W100">
        <f t="shared" si="38"/>
        <v>0</v>
      </c>
      <c r="Z100">
        <f t="shared" si="39"/>
        <v>0</v>
      </c>
      <c r="AA100">
        <f t="shared" si="40"/>
        <v>0</v>
      </c>
      <c r="AB100">
        <f t="shared" si="41"/>
        <v>0</v>
      </c>
      <c r="AE100">
        <f t="shared" si="42"/>
        <v>0</v>
      </c>
      <c r="AF100">
        <f t="shared" si="43"/>
        <v>0</v>
      </c>
      <c r="AG100">
        <f t="shared" si="44"/>
        <v>0</v>
      </c>
      <c r="AJ100">
        <f t="shared" si="45"/>
        <v>0</v>
      </c>
      <c r="AK100">
        <f t="shared" si="46"/>
        <v>0</v>
      </c>
      <c r="AL100">
        <f t="shared" si="47"/>
        <v>0</v>
      </c>
      <c r="AO100">
        <f t="shared" si="48"/>
        <v>0</v>
      </c>
      <c r="AP100">
        <f t="shared" si="49"/>
        <v>0</v>
      </c>
      <c r="AQ100">
        <f t="shared" si="50"/>
        <v>0</v>
      </c>
      <c r="AT100">
        <f t="shared" si="51"/>
        <v>0</v>
      </c>
      <c r="AU100">
        <f t="shared" si="52"/>
        <v>0</v>
      </c>
      <c r="AV100">
        <f t="shared" si="53"/>
        <v>0</v>
      </c>
      <c r="AY100">
        <f t="shared" si="54"/>
        <v>0</v>
      </c>
      <c r="AZ100">
        <f t="shared" si="55"/>
        <v>0</v>
      </c>
      <c r="BA100">
        <f t="shared" si="56"/>
        <v>0</v>
      </c>
      <c r="BD100">
        <f t="shared" si="57"/>
        <v>0</v>
      </c>
      <c r="BE100">
        <f t="shared" si="58"/>
        <v>0</v>
      </c>
      <c r="BF100">
        <f t="shared" si="59"/>
        <v>0</v>
      </c>
    </row>
    <row r="101" spans="2:58" ht="12.75" hidden="1">
      <c r="B101" t="s">
        <v>31</v>
      </c>
      <c r="C101" s="3"/>
      <c r="D101" s="3"/>
      <c r="E101" s="3"/>
      <c r="K101">
        <f t="shared" si="30"/>
        <v>0</v>
      </c>
      <c r="L101">
        <f t="shared" si="31"/>
        <v>0</v>
      </c>
      <c r="M101">
        <f t="shared" si="32"/>
        <v>0</v>
      </c>
      <c r="P101">
        <f t="shared" si="33"/>
        <v>0</v>
      </c>
      <c r="Q101">
        <f t="shared" si="34"/>
        <v>0</v>
      </c>
      <c r="R101">
        <f t="shared" si="35"/>
        <v>0</v>
      </c>
      <c r="U101">
        <f t="shared" si="36"/>
        <v>0</v>
      </c>
      <c r="V101">
        <f t="shared" si="37"/>
        <v>0</v>
      </c>
      <c r="W101">
        <f t="shared" si="38"/>
        <v>0</v>
      </c>
      <c r="Z101">
        <f t="shared" si="39"/>
        <v>0</v>
      </c>
      <c r="AA101">
        <f t="shared" si="40"/>
        <v>0</v>
      </c>
      <c r="AB101">
        <f t="shared" si="41"/>
        <v>0</v>
      </c>
      <c r="AE101">
        <f t="shared" si="42"/>
        <v>0</v>
      </c>
      <c r="AF101">
        <f t="shared" si="43"/>
        <v>0</v>
      </c>
      <c r="AG101">
        <f t="shared" si="44"/>
        <v>0</v>
      </c>
      <c r="AJ101">
        <f t="shared" si="45"/>
        <v>0</v>
      </c>
      <c r="AK101">
        <f t="shared" si="46"/>
        <v>0</v>
      </c>
      <c r="AL101">
        <f t="shared" si="47"/>
        <v>0</v>
      </c>
      <c r="AO101">
        <f t="shared" si="48"/>
        <v>0</v>
      </c>
      <c r="AP101">
        <f t="shared" si="49"/>
        <v>0</v>
      </c>
      <c r="AQ101">
        <f t="shared" si="50"/>
        <v>0</v>
      </c>
      <c r="AT101">
        <f t="shared" si="51"/>
        <v>0</v>
      </c>
      <c r="AU101">
        <f t="shared" si="52"/>
        <v>0</v>
      </c>
      <c r="AV101">
        <f t="shared" si="53"/>
        <v>0</v>
      </c>
      <c r="AY101">
        <f t="shared" si="54"/>
        <v>0</v>
      </c>
      <c r="AZ101">
        <f t="shared" si="55"/>
        <v>0</v>
      </c>
      <c r="BA101">
        <f t="shared" si="56"/>
        <v>0</v>
      </c>
      <c r="BD101">
        <f t="shared" si="57"/>
        <v>0</v>
      </c>
      <c r="BE101">
        <f t="shared" si="58"/>
        <v>0</v>
      </c>
      <c r="BF101">
        <f t="shared" si="59"/>
        <v>0</v>
      </c>
    </row>
    <row r="102" spans="3:58" ht="12.75" hidden="1">
      <c r="C102" s="3"/>
      <c r="D102" s="3"/>
      <c r="E102" s="3"/>
      <c r="K102">
        <f t="shared" si="30"/>
        <v>0</v>
      </c>
      <c r="L102">
        <f t="shared" si="31"/>
        <v>0</v>
      </c>
      <c r="M102">
        <f t="shared" si="32"/>
        <v>0</v>
      </c>
      <c r="P102">
        <f t="shared" si="33"/>
        <v>0</v>
      </c>
      <c r="Q102">
        <f t="shared" si="34"/>
        <v>0</v>
      </c>
      <c r="R102">
        <f t="shared" si="35"/>
        <v>0</v>
      </c>
      <c r="U102">
        <f t="shared" si="36"/>
        <v>0</v>
      </c>
      <c r="V102">
        <f t="shared" si="37"/>
        <v>0</v>
      </c>
      <c r="W102">
        <f t="shared" si="38"/>
        <v>0</v>
      </c>
      <c r="Z102">
        <f t="shared" si="39"/>
        <v>0</v>
      </c>
      <c r="AA102">
        <f t="shared" si="40"/>
        <v>0</v>
      </c>
      <c r="AB102">
        <f t="shared" si="41"/>
        <v>0</v>
      </c>
      <c r="AE102">
        <f t="shared" si="42"/>
        <v>0</v>
      </c>
      <c r="AF102">
        <f t="shared" si="43"/>
        <v>0</v>
      </c>
      <c r="AG102">
        <f t="shared" si="44"/>
        <v>0</v>
      </c>
      <c r="AJ102">
        <f t="shared" si="45"/>
        <v>0</v>
      </c>
      <c r="AK102">
        <f t="shared" si="46"/>
        <v>0</v>
      </c>
      <c r="AL102">
        <f t="shared" si="47"/>
        <v>0</v>
      </c>
      <c r="AO102">
        <f t="shared" si="48"/>
        <v>0</v>
      </c>
      <c r="AP102">
        <f t="shared" si="49"/>
        <v>0</v>
      </c>
      <c r="AQ102">
        <f t="shared" si="50"/>
        <v>0</v>
      </c>
      <c r="AT102">
        <f t="shared" si="51"/>
        <v>0</v>
      </c>
      <c r="AU102">
        <f t="shared" si="52"/>
        <v>0</v>
      </c>
      <c r="AV102">
        <f t="shared" si="53"/>
        <v>0</v>
      </c>
      <c r="AY102">
        <f t="shared" si="54"/>
        <v>0</v>
      </c>
      <c r="AZ102">
        <f t="shared" si="55"/>
        <v>0</v>
      </c>
      <c r="BA102">
        <f t="shared" si="56"/>
        <v>0</v>
      </c>
      <c r="BD102">
        <f t="shared" si="57"/>
        <v>0</v>
      </c>
      <c r="BE102">
        <f t="shared" si="58"/>
        <v>0</v>
      </c>
      <c r="BF102">
        <f t="shared" si="59"/>
        <v>0</v>
      </c>
    </row>
    <row r="103" spans="1:58" ht="12.75" hidden="1">
      <c r="A103" s="2" t="s">
        <v>22</v>
      </c>
      <c r="C103" s="3"/>
      <c r="D103" s="3"/>
      <c r="E103" s="3"/>
      <c r="F103" s="1">
        <f>+F99+7</f>
        <v>38334</v>
      </c>
      <c r="K103">
        <f t="shared" si="30"/>
        <v>0</v>
      </c>
      <c r="L103">
        <f t="shared" si="31"/>
        <v>0</v>
      </c>
      <c r="M103">
        <f t="shared" si="32"/>
        <v>0</v>
      </c>
      <c r="P103">
        <f t="shared" si="33"/>
        <v>0</v>
      </c>
      <c r="Q103">
        <f t="shared" si="34"/>
        <v>0</v>
      </c>
      <c r="R103">
        <f t="shared" si="35"/>
        <v>0</v>
      </c>
      <c r="U103">
        <f t="shared" si="36"/>
        <v>0</v>
      </c>
      <c r="V103">
        <f t="shared" si="37"/>
        <v>0</v>
      </c>
      <c r="W103">
        <f t="shared" si="38"/>
        <v>0</v>
      </c>
      <c r="Z103">
        <f t="shared" si="39"/>
        <v>0</v>
      </c>
      <c r="AA103">
        <f t="shared" si="40"/>
        <v>0</v>
      </c>
      <c r="AB103">
        <f t="shared" si="41"/>
        <v>0</v>
      </c>
      <c r="AE103">
        <f t="shared" si="42"/>
        <v>0</v>
      </c>
      <c r="AF103">
        <f t="shared" si="43"/>
        <v>0</v>
      </c>
      <c r="AG103">
        <f t="shared" si="44"/>
        <v>0</v>
      </c>
      <c r="AJ103">
        <f t="shared" si="45"/>
        <v>0</v>
      </c>
      <c r="AK103">
        <f t="shared" si="46"/>
        <v>0</v>
      </c>
      <c r="AL103">
        <f t="shared" si="47"/>
        <v>0</v>
      </c>
      <c r="AO103">
        <f t="shared" si="48"/>
        <v>0</v>
      </c>
      <c r="AP103">
        <f t="shared" si="49"/>
        <v>0</v>
      </c>
      <c r="AQ103">
        <f t="shared" si="50"/>
        <v>0</v>
      </c>
      <c r="AT103">
        <f t="shared" si="51"/>
        <v>0</v>
      </c>
      <c r="AU103">
        <f t="shared" si="52"/>
        <v>0</v>
      </c>
      <c r="AV103">
        <f t="shared" si="53"/>
        <v>0</v>
      </c>
      <c r="AY103">
        <f t="shared" si="54"/>
        <v>0</v>
      </c>
      <c r="AZ103">
        <f t="shared" si="55"/>
        <v>0</v>
      </c>
      <c r="BA103">
        <f t="shared" si="56"/>
        <v>0</v>
      </c>
      <c r="BD103">
        <f t="shared" si="57"/>
        <v>0</v>
      </c>
      <c r="BE103">
        <f t="shared" si="58"/>
        <v>0</v>
      </c>
      <c r="BF103">
        <f t="shared" si="59"/>
        <v>0</v>
      </c>
    </row>
    <row r="104" spans="3:58" ht="12.75" hidden="1">
      <c r="C104" s="3"/>
      <c r="D104" s="3"/>
      <c r="E104" s="3"/>
      <c r="K104">
        <f t="shared" si="30"/>
        <v>0</v>
      </c>
      <c r="L104">
        <f t="shared" si="31"/>
        <v>0</v>
      </c>
      <c r="M104">
        <f t="shared" si="32"/>
        <v>0</v>
      </c>
      <c r="P104">
        <f t="shared" si="33"/>
        <v>0</v>
      </c>
      <c r="Q104">
        <f t="shared" si="34"/>
        <v>0</v>
      </c>
      <c r="R104">
        <f t="shared" si="35"/>
        <v>0</v>
      </c>
      <c r="U104">
        <f t="shared" si="36"/>
        <v>0</v>
      </c>
      <c r="V104">
        <f t="shared" si="37"/>
        <v>0</v>
      </c>
      <c r="W104">
        <f t="shared" si="38"/>
        <v>0</v>
      </c>
      <c r="Z104">
        <f t="shared" si="39"/>
        <v>0</v>
      </c>
      <c r="AA104">
        <f t="shared" si="40"/>
        <v>0</v>
      </c>
      <c r="AB104">
        <f t="shared" si="41"/>
        <v>0</v>
      </c>
      <c r="AE104">
        <f t="shared" si="42"/>
        <v>0</v>
      </c>
      <c r="AF104">
        <f t="shared" si="43"/>
        <v>0</v>
      </c>
      <c r="AG104">
        <f t="shared" si="44"/>
        <v>0</v>
      </c>
      <c r="AJ104">
        <f t="shared" si="45"/>
        <v>0</v>
      </c>
      <c r="AK104">
        <f t="shared" si="46"/>
        <v>0</v>
      </c>
      <c r="AL104">
        <f t="shared" si="47"/>
        <v>0</v>
      </c>
      <c r="AO104">
        <f t="shared" si="48"/>
        <v>0</v>
      </c>
      <c r="AP104">
        <f t="shared" si="49"/>
        <v>0</v>
      </c>
      <c r="AQ104">
        <f t="shared" si="50"/>
        <v>0</v>
      </c>
      <c r="AT104">
        <f t="shared" si="51"/>
        <v>0</v>
      </c>
      <c r="AU104">
        <f t="shared" si="52"/>
        <v>0</v>
      </c>
      <c r="AV104">
        <f t="shared" si="53"/>
        <v>0</v>
      </c>
      <c r="AY104">
        <f t="shared" si="54"/>
        <v>0</v>
      </c>
      <c r="AZ104">
        <f t="shared" si="55"/>
        <v>0</v>
      </c>
      <c r="BA104">
        <f t="shared" si="56"/>
        <v>0</v>
      </c>
      <c r="BD104">
        <f t="shared" si="57"/>
        <v>0</v>
      </c>
      <c r="BE104">
        <f t="shared" si="58"/>
        <v>0</v>
      </c>
      <c r="BF104">
        <f t="shared" si="59"/>
        <v>0</v>
      </c>
    </row>
    <row r="105" spans="2:58" ht="12.75" hidden="1">
      <c r="B105" t="s">
        <v>32</v>
      </c>
      <c r="C105" s="3"/>
      <c r="D105" s="3"/>
      <c r="E105" s="3"/>
      <c r="K105">
        <f t="shared" si="30"/>
        <v>0</v>
      </c>
      <c r="L105">
        <f t="shared" si="31"/>
        <v>0</v>
      </c>
      <c r="M105">
        <f t="shared" si="32"/>
        <v>0</v>
      </c>
      <c r="P105">
        <f t="shared" si="33"/>
        <v>0</v>
      </c>
      <c r="Q105">
        <f t="shared" si="34"/>
        <v>0</v>
      </c>
      <c r="R105">
        <f t="shared" si="35"/>
        <v>0</v>
      </c>
      <c r="U105">
        <f t="shared" si="36"/>
        <v>0</v>
      </c>
      <c r="V105">
        <f t="shared" si="37"/>
        <v>0</v>
      </c>
      <c r="W105">
        <f t="shared" si="38"/>
        <v>0</v>
      </c>
      <c r="Z105">
        <f t="shared" si="39"/>
        <v>0</v>
      </c>
      <c r="AA105">
        <f t="shared" si="40"/>
        <v>0</v>
      </c>
      <c r="AB105">
        <f t="shared" si="41"/>
        <v>0</v>
      </c>
      <c r="AE105">
        <f t="shared" si="42"/>
        <v>0</v>
      </c>
      <c r="AF105">
        <f t="shared" si="43"/>
        <v>0</v>
      </c>
      <c r="AG105">
        <f t="shared" si="44"/>
        <v>0</v>
      </c>
      <c r="AJ105">
        <f t="shared" si="45"/>
        <v>0</v>
      </c>
      <c r="AK105">
        <f t="shared" si="46"/>
        <v>0</v>
      </c>
      <c r="AL105">
        <f t="shared" si="47"/>
        <v>0</v>
      </c>
      <c r="AO105">
        <f t="shared" si="48"/>
        <v>0</v>
      </c>
      <c r="AP105">
        <f t="shared" si="49"/>
        <v>0</v>
      </c>
      <c r="AQ105">
        <f t="shared" si="50"/>
        <v>0</v>
      </c>
      <c r="AT105">
        <f t="shared" si="51"/>
        <v>0</v>
      </c>
      <c r="AU105">
        <f t="shared" si="52"/>
        <v>0</v>
      </c>
      <c r="AV105">
        <f t="shared" si="53"/>
        <v>0</v>
      </c>
      <c r="AY105">
        <f t="shared" si="54"/>
        <v>0</v>
      </c>
      <c r="AZ105">
        <f t="shared" si="55"/>
        <v>0</v>
      </c>
      <c r="BA105">
        <f t="shared" si="56"/>
        <v>0</v>
      </c>
      <c r="BD105">
        <f t="shared" si="57"/>
        <v>0</v>
      </c>
      <c r="BE105">
        <f t="shared" si="58"/>
        <v>0</v>
      </c>
      <c r="BF105">
        <f t="shared" si="59"/>
        <v>0</v>
      </c>
    </row>
    <row r="106" spans="3:58" ht="12.75" hidden="1">
      <c r="C106" s="3"/>
      <c r="D106" s="3"/>
      <c r="E106" s="3"/>
      <c r="K106">
        <f t="shared" si="30"/>
        <v>0</v>
      </c>
      <c r="L106">
        <f t="shared" si="31"/>
        <v>0</v>
      </c>
      <c r="M106">
        <f t="shared" si="32"/>
        <v>0</v>
      </c>
      <c r="P106">
        <f t="shared" si="33"/>
        <v>0</v>
      </c>
      <c r="Q106">
        <f t="shared" si="34"/>
        <v>0</v>
      </c>
      <c r="R106">
        <f t="shared" si="35"/>
        <v>0</v>
      </c>
      <c r="U106">
        <f t="shared" si="36"/>
        <v>0</v>
      </c>
      <c r="V106">
        <f t="shared" si="37"/>
        <v>0</v>
      </c>
      <c r="W106">
        <f t="shared" si="38"/>
        <v>0</v>
      </c>
      <c r="Z106">
        <f t="shared" si="39"/>
        <v>0</v>
      </c>
      <c r="AA106">
        <f t="shared" si="40"/>
        <v>0</v>
      </c>
      <c r="AB106">
        <f t="shared" si="41"/>
        <v>0</v>
      </c>
      <c r="AE106">
        <f t="shared" si="42"/>
        <v>0</v>
      </c>
      <c r="AF106">
        <f t="shared" si="43"/>
        <v>0</v>
      </c>
      <c r="AG106">
        <f t="shared" si="44"/>
        <v>0</v>
      </c>
      <c r="AJ106">
        <f t="shared" si="45"/>
        <v>0</v>
      </c>
      <c r="AK106">
        <f t="shared" si="46"/>
        <v>0</v>
      </c>
      <c r="AL106">
        <f t="shared" si="47"/>
        <v>0</v>
      </c>
      <c r="AO106">
        <f t="shared" si="48"/>
        <v>0</v>
      </c>
      <c r="AP106">
        <f t="shared" si="49"/>
        <v>0</v>
      </c>
      <c r="AQ106">
        <f t="shared" si="50"/>
        <v>0</v>
      </c>
      <c r="AT106">
        <f t="shared" si="51"/>
        <v>0</v>
      </c>
      <c r="AU106">
        <f t="shared" si="52"/>
        <v>0</v>
      </c>
      <c r="AV106">
        <f t="shared" si="53"/>
        <v>0</v>
      </c>
      <c r="AY106">
        <f t="shared" si="54"/>
        <v>0</v>
      </c>
      <c r="AZ106">
        <f t="shared" si="55"/>
        <v>0</v>
      </c>
      <c r="BA106">
        <f t="shared" si="56"/>
        <v>0</v>
      </c>
      <c r="BD106">
        <f t="shared" si="57"/>
        <v>0</v>
      </c>
      <c r="BE106">
        <f t="shared" si="58"/>
        <v>0</v>
      </c>
      <c r="BF106">
        <f t="shared" si="59"/>
        <v>0</v>
      </c>
    </row>
    <row r="107" spans="1:58" ht="12.75" hidden="1">
      <c r="A107" s="2" t="s">
        <v>23</v>
      </c>
      <c r="C107" s="3"/>
      <c r="D107" s="3"/>
      <c r="E107" s="3"/>
      <c r="F107" s="1">
        <f>+F103+7</f>
        <v>38341</v>
      </c>
      <c r="K107">
        <f t="shared" si="30"/>
        <v>0</v>
      </c>
      <c r="L107">
        <f t="shared" si="31"/>
        <v>0</v>
      </c>
      <c r="M107">
        <f t="shared" si="32"/>
        <v>0</v>
      </c>
      <c r="P107">
        <f t="shared" si="33"/>
        <v>0</v>
      </c>
      <c r="Q107">
        <f t="shared" si="34"/>
        <v>0</v>
      </c>
      <c r="R107">
        <f t="shared" si="35"/>
        <v>0</v>
      </c>
      <c r="U107">
        <f t="shared" si="36"/>
        <v>0</v>
      </c>
      <c r="V107">
        <f t="shared" si="37"/>
        <v>0</v>
      </c>
      <c r="W107">
        <f t="shared" si="38"/>
        <v>0</v>
      </c>
      <c r="Z107">
        <f t="shared" si="39"/>
        <v>0</v>
      </c>
      <c r="AA107">
        <f t="shared" si="40"/>
        <v>0</v>
      </c>
      <c r="AB107">
        <f t="shared" si="41"/>
        <v>0</v>
      </c>
      <c r="AE107">
        <f t="shared" si="42"/>
        <v>0</v>
      </c>
      <c r="AF107">
        <f t="shared" si="43"/>
        <v>0</v>
      </c>
      <c r="AG107">
        <f t="shared" si="44"/>
        <v>0</v>
      </c>
      <c r="AJ107">
        <f t="shared" si="45"/>
        <v>0</v>
      </c>
      <c r="AK107">
        <f t="shared" si="46"/>
        <v>0</v>
      </c>
      <c r="AL107">
        <f t="shared" si="47"/>
        <v>0</v>
      </c>
      <c r="AO107">
        <f t="shared" si="48"/>
        <v>0</v>
      </c>
      <c r="AP107">
        <f t="shared" si="49"/>
        <v>0</v>
      </c>
      <c r="AQ107">
        <f t="shared" si="50"/>
        <v>0</v>
      </c>
      <c r="AT107">
        <f t="shared" si="51"/>
        <v>0</v>
      </c>
      <c r="AU107">
        <f t="shared" si="52"/>
        <v>0</v>
      </c>
      <c r="AV107">
        <f t="shared" si="53"/>
        <v>0</v>
      </c>
      <c r="AY107">
        <f t="shared" si="54"/>
        <v>0</v>
      </c>
      <c r="AZ107">
        <f t="shared" si="55"/>
        <v>0</v>
      </c>
      <c r="BA107">
        <f t="shared" si="56"/>
        <v>0</v>
      </c>
      <c r="BD107">
        <f t="shared" si="57"/>
        <v>0</v>
      </c>
      <c r="BE107">
        <f t="shared" si="58"/>
        <v>0</v>
      </c>
      <c r="BF107">
        <f t="shared" si="59"/>
        <v>0</v>
      </c>
    </row>
    <row r="108" spans="3:58" ht="12.75" hidden="1">
      <c r="C108" s="3"/>
      <c r="D108" s="3"/>
      <c r="E108" s="3"/>
      <c r="K108">
        <f t="shared" si="30"/>
        <v>0</v>
      </c>
      <c r="L108">
        <f t="shared" si="31"/>
        <v>0</v>
      </c>
      <c r="M108">
        <f t="shared" si="32"/>
        <v>0</v>
      </c>
      <c r="P108">
        <f t="shared" si="33"/>
        <v>0</v>
      </c>
      <c r="Q108">
        <f t="shared" si="34"/>
        <v>0</v>
      </c>
      <c r="R108">
        <f t="shared" si="35"/>
        <v>0</v>
      </c>
      <c r="U108">
        <f t="shared" si="36"/>
        <v>0</v>
      </c>
      <c r="V108">
        <f t="shared" si="37"/>
        <v>0</v>
      </c>
      <c r="W108">
        <f t="shared" si="38"/>
        <v>0</v>
      </c>
      <c r="Z108">
        <f t="shared" si="39"/>
        <v>0</v>
      </c>
      <c r="AA108">
        <f t="shared" si="40"/>
        <v>0</v>
      </c>
      <c r="AB108">
        <f t="shared" si="41"/>
        <v>0</v>
      </c>
      <c r="AE108">
        <f t="shared" si="42"/>
        <v>0</v>
      </c>
      <c r="AF108">
        <f t="shared" si="43"/>
        <v>0</v>
      </c>
      <c r="AG108">
        <f t="shared" si="44"/>
        <v>0</v>
      </c>
      <c r="AJ108">
        <f t="shared" si="45"/>
        <v>0</v>
      </c>
      <c r="AK108">
        <f t="shared" si="46"/>
        <v>0</v>
      </c>
      <c r="AL108">
        <f t="shared" si="47"/>
        <v>0</v>
      </c>
      <c r="AO108">
        <f t="shared" si="48"/>
        <v>0</v>
      </c>
      <c r="AP108">
        <f t="shared" si="49"/>
        <v>0</v>
      </c>
      <c r="AQ108">
        <f t="shared" si="50"/>
        <v>0</v>
      </c>
      <c r="AT108">
        <f t="shared" si="51"/>
        <v>0</v>
      </c>
      <c r="AU108">
        <f t="shared" si="52"/>
        <v>0</v>
      </c>
      <c r="AV108">
        <f t="shared" si="53"/>
        <v>0</v>
      </c>
      <c r="AY108">
        <f t="shared" si="54"/>
        <v>0</v>
      </c>
      <c r="AZ108">
        <f t="shared" si="55"/>
        <v>0</v>
      </c>
      <c r="BA108">
        <f t="shared" si="56"/>
        <v>0</v>
      </c>
      <c r="BD108">
        <f t="shared" si="57"/>
        <v>0</v>
      </c>
      <c r="BE108">
        <f t="shared" si="58"/>
        <v>0</v>
      </c>
      <c r="BF108">
        <f t="shared" si="59"/>
        <v>0</v>
      </c>
    </row>
    <row r="109" spans="2:58" ht="12.75" hidden="1">
      <c r="B109" t="s">
        <v>31</v>
      </c>
      <c r="C109" s="3"/>
      <c r="D109" s="3"/>
      <c r="E109" s="3"/>
      <c r="K109">
        <f t="shared" si="30"/>
        <v>0</v>
      </c>
      <c r="L109">
        <f t="shared" si="31"/>
        <v>0</v>
      </c>
      <c r="M109">
        <f t="shared" si="32"/>
        <v>0</v>
      </c>
      <c r="P109">
        <f t="shared" si="33"/>
        <v>0</v>
      </c>
      <c r="Q109">
        <f t="shared" si="34"/>
        <v>0</v>
      </c>
      <c r="R109">
        <f t="shared" si="35"/>
        <v>0</v>
      </c>
      <c r="U109">
        <f t="shared" si="36"/>
        <v>0</v>
      </c>
      <c r="V109">
        <f t="shared" si="37"/>
        <v>0</v>
      </c>
      <c r="W109">
        <f t="shared" si="38"/>
        <v>0</v>
      </c>
      <c r="Z109">
        <f t="shared" si="39"/>
        <v>0</v>
      </c>
      <c r="AA109">
        <f t="shared" si="40"/>
        <v>0</v>
      </c>
      <c r="AB109">
        <f t="shared" si="41"/>
        <v>0</v>
      </c>
      <c r="AE109">
        <f t="shared" si="42"/>
        <v>0</v>
      </c>
      <c r="AF109">
        <f t="shared" si="43"/>
        <v>0</v>
      </c>
      <c r="AG109">
        <f t="shared" si="44"/>
        <v>0</v>
      </c>
      <c r="AJ109">
        <f t="shared" si="45"/>
        <v>0</v>
      </c>
      <c r="AK109">
        <f t="shared" si="46"/>
        <v>0</v>
      </c>
      <c r="AL109">
        <f t="shared" si="47"/>
        <v>0</v>
      </c>
      <c r="AO109">
        <f t="shared" si="48"/>
        <v>0</v>
      </c>
      <c r="AP109">
        <f t="shared" si="49"/>
        <v>0</v>
      </c>
      <c r="AQ109">
        <f t="shared" si="50"/>
        <v>0</v>
      </c>
      <c r="AT109">
        <f t="shared" si="51"/>
        <v>0</v>
      </c>
      <c r="AU109">
        <f t="shared" si="52"/>
        <v>0</v>
      </c>
      <c r="AV109">
        <f t="shared" si="53"/>
        <v>0</v>
      </c>
      <c r="AY109">
        <f t="shared" si="54"/>
        <v>0</v>
      </c>
      <c r="AZ109">
        <f t="shared" si="55"/>
        <v>0</v>
      </c>
      <c r="BA109">
        <f t="shared" si="56"/>
        <v>0</v>
      </c>
      <c r="BD109">
        <f t="shared" si="57"/>
        <v>0</v>
      </c>
      <c r="BE109">
        <f t="shared" si="58"/>
        <v>0</v>
      </c>
      <c r="BF109">
        <f t="shared" si="59"/>
        <v>0</v>
      </c>
    </row>
    <row r="110" spans="3:58" ht="12.75" hidden="1">
      <c r="C110" s="3"/>
      <c r="D110" s="3"/>
      <c r="E110" s="3"/>
      <c r="K110">
        <f t="shared" si="30"/>
        <v>0</v>
      </c>
      <c r="L110">
        <f t="shared" si="31"/>
        <v>0</v>
      </c>
      <c r="M110">
        <f t="shared" si="32"/>
        <v>0</v>
      </c>
      <c r="P110">
        <f t="shared" si="33"/>
        <v>0</v>
      </c>
      <c r="Q110">
        <f t="shared" si="34"/>
        <v>0</v>
      </c>
      <c r="R110">
        <f t="shared" si="35"/>
        <v>0</v>
      </c>
      <c r="U110">
        <f t="shared" si="36"/>
        <v>0</v>
      </c>
      <c r="V110">
        <f t="shared" si="37"/>
        <v>0</v>
      </c>
      <c r="W110">
        <f t="shared" si="38"/>
        <v>0</v>
      </c>
      <c r="Z110">
        <f t="shared" si="39"/>
        <v>0</v>
      </c>
      <c r="AA110">
        <f t="shared" si="40"/>
        <v>0</v>
      </c>
      <c r="AB110">
        <f t="shared" si="41"/>
        <v>0</v>
      </c>
      <c r="AE110">
        <f t="shared" si="42"/>
        <v>0</v>
      </c>
      <c r="AF110">
        <f t="shared" si="43"/>
        <v>0</v>
      </c>
      <c r="AG110">
        <f t="shared" si="44"/>
        <v>0</v>
      </c>
      <c r="AJ110">
        <f t="shared" si="45"/>
        <v>0</v>
      </c>
      <c r="AK110">
        <f t="shared" si="46"/>
        <v>0</v>
      </c>
      <c r="AL110">
        <f t="shared" si="47"/>
        <v>0</v>
      </c>
      <c r="AO110">
        <f t="shared" si="48"/>
        <v>0</v>
      </c>
      <c r="AP110">
        <f t="shared" si="49"/>
        <v>0</v>
      </c>
      <c r="AQ110">
        <f t="shared" si="50"/>
        <v>0</v>
      </c>
      <c r="AT110">
        <f t="shared" si="51"/>
        <v>0</v>
      </c>
      <c r="AU110">
        <f t="shared" si="52"/>
        <v>0</v>
      </c>
      <c r="AV110">
        <f t="shared" si="53"/>
        <v>0</v>
      </c>
      <c r="AY110">
        <f t="shared" si="54"/>
        <v>0</v>
      </c>
      <c r="AZ110">
        <f t="shared" si="55"/>
        <v>0</v>
      </c>
      <c r="BA110">
        <f t="shared" si="56"/>
        <v>0</v>
      </c>
      <c r="BD110">
        <f t="shared" si="57"/>
        <v>0</v>
      </c>
      <c r="BE110">
        <f t="shared" si="58"/>
        <v>0</v>
      </c>
      <c r="BF110">
        <f t="shared" si="59"/>
        <v>0</v>
      </c>
    </row>
    <row r="111" spans="1:58" ht="12.75">
      <c r="A111" s="2" t="s">
        <v>17</v>
      </c>
      <c r="C111" s="3"/>
      <c r="D111" s="3"/>
      <c r="E111" s="3"/>
      <c r="F111" s="1">
        <f>+F87+7</f>
        <v>38320</v>
      </c>
      <c r="K111">
        <f t="shared" si="30"/>
        <v>0</v>
      </c>
      <c r="L111">
        <f t="shared" si="31"/>
        <v>0</v>
      </c>
      <c r="M111">
        <f t="shared" si="32"/>
        <v>0</v>
      </c>
      <c r="P111">
        <f t="shared" si="33"/>
        <v>0</v>
      </c>
      <c r="Q111">
        <f t="shared" si="34"/>
        <v>0</v>
      </c>
      <c r="R111">
        <f t="shared" si="35"/>
        <v>0</v>
      </c>
      <c r="U111">
        <f t="shared" si="36"/>
        <v>0</v>
      </c>
      <c r="V111">
        <f t="shared" si="37"/>
        <v>0</v>
      </c>
      <c r="W111">
        <f t="shared" si="38"/>
        <v>0</v>
      </c>
      <c r="Z111">
        <f t="shared" si="39"/>
        <v>0</v>
      </c>
      <c r="AA111">
        <f t="shared" si="40"/>
        <v>0</v>
      </c>
      <c r="AB111">
        <f t="shared" si="41"/>
        <v>0</v>
      </c>
      <c r="AE111">
        <f t="shared" si="42"/>
        <v>0</v>
      </c>
      <c r="AF111">
        <f t="shared" si="43"/>
        <v>0</v>
      </c>
      <c r="AG111">
        <f t="shared" si="44"/>
        <v>0</v>
      </c>
      <c r="AJ111">
        <f t="shared" si="45"/>
        <v>0</v>
      </c>
      <c r="AK111">
        <f t="shared" si="46"/>
        <v>0</v>
      </c>
      <c r="AL111">
        <f t="shared" si="47"/>
        <v>0</v>
      </c>
      <c r="AO111">
        <f t="shared" si="48"/>
        <v>0</v>
      </c>
      <c r="AP111">
        <f t="shared" si="49"/>
        <v>0</v>
      </c>
      <c r="AQ111">
        <f t="shared" si="50"/>
        <v>0</v>
      </c>
      <c r="AT111">
        <f t="shared" si="51"/>
        <v>0</v>
      </c>
      <c r="AU111">
        <f t="shared" si="52"/>
        <v>0</v>
      </c>
      <c r="AV111">
        <f t="shared" si="53"/>
        <v>0</v>
      </c>
      <c r="AY111">
        <f t="shared" si="54"/>
        <v>0</v>
      </c>
      <c r="AZ111">
        <f t="shared" si="55"/>
        <v>0</v>
      </c>
      <c r="BA111">
        <f t="shared" si="56"/>
        <v>0</v>
      </c>
      <c r="BD111">
        <f t="shared" si="57"/>
        <v>0</v>
      </c>
      <c r="BE111">
        <f t="shared" si="58"/>
        <v>0</v>
      </c>
      <c r="BF111">
        <f t="shared" si="59"/>
        <v>0</v>
      </c>
    </row>
    <row r="112" spans="3:58" ht="12.75">
      <c r="C112" s="3"/>
      <c r="D112" s="3"/>
      <c r="E112" s="3"/>
      <c r="K112">
        <f t="shared" si="30"/>
        <v>0</v>
      </c>
      <c r="L112">
        <f t="shared" si="31"/>
        <v>0</v>
      </c>
      <c r="M112">
        <f t="shared" si="32"/>
        <v>0</v>
      </c>
      <c r="P112">
        <f t="shared" si="33"/>
        <v>0</v>
      </c>
      <c r="Q112">
        <f t="shared" si="34"/>
        <v>0</v>
      </c>
      <c r="R112">
        <f t="shared" si="35"/>
        <v>0</v>
      </c>
      <c r="U112">
        <f t="shared" si="36"/>
        <v>0</v>
      </c>
      <c r="V112">
        <f t="shared" si="37"/>
        <v>0</v>
      </c>
      <c r="W112">
        <f t="shared" si="38"/>
        <v>0</v>
      </c>
      <c r="Z112">
        <f t="shared" si="39"/>
        <v>0</v>
      </c>
      <c r="AA112">
        <f t="shared" si="40"/>
        <v>0</v>
      </c>
      <c r="AB112">
        <f t="shared" si="41"/>
        <v>0</v>
      </c>
      <c r="AE112">
        <f t="shared" si="42"/>
        <v>0</v>
      </c>
      <c r="AF112">
        <f t="shared" si="43"/>
        <v>0</v>
      </c>
      <c r="AG112">
        <f t="shared" si="44"/>
        <v>0</v>
      </c>
      <c r="AJ112">
        <f t="shared" si="45"/>
        <v>0</v>
      </c>
      <c r="AK112">
        <f t="shared" si="46"/>
        <v>0</v>
      </c>
      <c r="AL112">
        <f t="shared" si="47"/>
        <v>0</v>
      </c>
      <c r="AO112">
        <f t="shared" si="48"/>
        <v>0</v>
      </c>
      <c r="AP112">
        <f t="shared" si="49"/>
        <v>0</v>
      </c>
      <c r="AQ112">
        <f t="shared" si="50"/>
        <v>0</v>
      </c>
      <c r="AT112">
        <f t="shared" si="51"/>
        <v>0</v>
      </c>
      <c r="AU112">
        <f t="shared" si="52"/>
        <v>0</v>
      </c>
      <c r="AV112">
        <f t="shared" si="53"/>
        <v>0</v>
      </c>
      <c r="AY112">
        <f t="shared" si="54"/>
        <v>0</v>
      </c>
      <c r="AZ112">
        <f t="shared" si="55"/>
        <v>0</v>
      </c>
      <c r="BA112">
        <f t="shared" si="56"/>
        <v>0</v>
      </c>
      <c r="BD112">
        <f t="shared" si="57"/>
        <v>0</v>
      </c>
      <c r="BE112">
        <f t="shared" si="58"/>
        <v>0</v>
      </c>
      <c r="BF112">
        <f t="shared" si="59"/>
        <v>0</v>
      </c>
    </row>
    <row r="113" spans="2:58" ht="12.75">
      <c r="B113" t="str">
        <f>+a</f>
        <v>Mossford 6</v>
      </c>
      <c r="C113" s="3">
        <f>+'Averages week by week'!X48</f>
        <v>6</v>
      </c>
      <c r="D113" s="3" t="s">
        <v>34</v>
      </c>
      <c r="E113" s="3">
        <f>+'Averages week by week'!X113</f>
        <v>4</v>
      </c>
      <c r="F113" t="str">
        <f>+B</f>
        <v>Wanstead &amp; Woodford</v>
      </c>
      <c r="I113">
        <f>+C113</f>
        <v>6</v>
      </c>
      <c r="J113">
        <f>+E113</f>
        <v>4</v>
      </c>
      <c r="K113">
        <f t="shared" si="30"/>
        <v>1</v>
      </c>
      <c r="L113">
        <f t="shared" si="31"/>
        <v>0</v>
      </c>
      <c r="M113">
        <f t="shared" si="32"/>
        <v>0</v>
      </c>
      <c r="N113">
        <f>+E113</f>
        <v>4</v>
      </c>
      <c r="O113">
        <f>+C113</f>
        <v>6</v>
      </c>
      <c r="P113">
        <f t="shared" si="33"/>
        <v>0</v>
      </c>
      <c r="Q113">
        <f t="shared" si="34"/>
        <v>0</v>
      </c>
      <c r="R113">
        <f t="shared" si="35"/>
        <v>1</v>
      </c>
      <c r="U113">
        <f t="shared" si="36"/>
        <v>0</v>
      </c>
      <c r="V113">
        <f t="shared" si="37"/>
        <v>0</v>
      </c>
      <c r="W113">
        <f t="shared" si="38"/>
        <v>0</v>
      </c>
      <c r="Z113">
        <f t="shared" si="39"/>
        <v>0</v>
      </c>
      <c r="AA113">
        <f t="shared" si="40"/>
        <v>0</v>
      </c>
      <c r="AB113">
        <f t="shared" si="41"/>
        <v>0</v>
      </c>
      <c r="AE113">
        <f t="shared" si="42"/>
        <v>0</v>
      </c>
      <c r="AF113">
        <f t="shared" si="43"/>
        <v>0</v>
      </c>
      <c r="AG113">
        <f t="shared" si="44"/>
        <v>0</v>
      </c>
      <c r="AJ113">
        <f t="shared" si="45"/>
        <v>0</v>
      </c>
      <c r="AK113">
        <f t="shared" si="46"/>
        <v>0</v>
      </c>
      <c r="AL113">
        <f t="shared" si="47"/>
        <v>0</v>
      </c>
      <c r="AO113">
        <f t="shared" si="48"/>
        <v>0</v>
      </c>
      <c r="AP113">
        <f t="shared" si="49"/>
        <v>0</v>
      </c>
      <c r="AQ113">
        <f t="shared" si="50"/>
        <v>0</v>
      </c>
      <c r="AT113">
        <f t="shared" si="51"/>
        <v>0</v>
      </c>
      <c r="AU113">
        <f t="shared" si="52"/>
        <v>0</v>
      </c>
      <c r="AV113">
        <f t="shared" si="53"/>
        <v>0</v>
      </c>
      <c r="AY113">
        <f t="shared" si="54"/>
        <v>0</v>
      </c>
      <c r="AZ113">
        <f t="shared" si="55"/>
        <v>0</v>
      </c>
      <c r="BA113">
        <f t="shared" si="56"/>
        <v>0</v>
      </c>
      <c r="BD113">
        <f t="shared" si="57"/>
        <v>0</v>
      </c>
      <c r="BE113">
        <f t="shared" si="58"/>
        <v>0</v>
      </c>
      <c r="BF113">
        <f t="shared" si="59"/>
        <v>0</v>
      </c>
    </row>
    <row r="114" spans="2:58" ht="12.75">
      <c r="B114" t="str">
        <f>+G</f>
        <v>Redbridge 2</v>
      </c>
      <c r="C114" s="3">
        <f>+'Averages week by week'!X68</f>
        <v>2</v>
      </c>
      <c r="D114" s="3" t="s">
        <v>34</v>
      </c>
      <c r="E114" s="3">
        <f>+'Averages week by week'!X18</f>
        <v>8</v>
      </c>
      <c r="F114" t="str">
        <f>+E</f>
        <v>Grove</v>
      </c>
      <c r="K114">
        <f t="shared" si="30"/>
        <v>0</v>
      </c>
      <c r="L114">
        <f t="shared" si="31"/>
        <v>0</v>
      </c>
      <c r="M114">
        <f t="shared" si="32"/>
        <v>0</v>
      </c>
      <c r="P114">
        <f t="shared" si="33"/>
        <v>0</v>
      </c>
      <c r="Q114">
        <f t="shared" si="34"/>
        <v>0</v>
      </c>
      <c r="R114">
        <f t="shared" si="35"/>
        <v>0</v>
      </c>
      <c r="U114">
        <f t="shared" si="36"/>
        <v>0</v>
      </c>
      <c r="V114">
        <f t="shared" si="37"/>
        <v>0</v>
      </c>
      <c r="W114">
        <f t="shared" si="38"/>
        <v>0</v>
      </c>
      <c r="Z114">
        <f t="shared" si="39"/>
        <v>0</v>
      </c>
      <c r="AA114">
        <f t="shared" si="40"/>
        <v>0</v>
      </c>
      <c r="AB114">
        <f t="shared" si="41"/>
        <v>0</v>
      </c>
      <c r="AC114">
        <f>+E114</f>
        <v>8</v>
      </c>
      <c r="AD114">
        <f>+C114</f>
        <v>2</v>
      </c>
      <c r="AE114">
        <f t="shared" si="42"/>
        <v>1</v>
      </c>
      <c r="AF114">
        <f t="shared" si="43"/>
        <v>0</v>
      </c>
      <c r="AG114">
        <f t="shared" si="44"/>
        <v>0</v>
      </c>
      <c r="AJ114">
        <f t="shared" si="45"/>
        <v>0</v>
      </c>
      <c r="AK114">
        <f t="shared" si="46"/>
        <v>0</v>
      </c>
      <c r="AL114">
        <f t="shared" si="47"/>
        <v>0</v>
      </c>
      <c r="AM114">
        <f>+C114</f>
        <v>2</v>
      </c>
      <c r="AN114">
        <f>+E114</f>
        <v>8</v>
      </c>
      <c r="AO114">
        <f t="shared" si="48"/>
        <v>0</v>
      </c>
      <c r="AP114">
        <f t="shared" si="49"/>
        <v>0</v>
      </c>
      <c r="AQ114">
        <f t="shared" si="50"/>
        <v>1</v>
      </c>
      <c r="AT114">
        <f t="shared" si="51"/>
        <v>0</v>
      </c>
      <c r="AU114">
        <f t="shared" si="52"/>
        <v>0</v>
      </c>
      <c r="AV114">
        <f t="shared" si="53"/>
        <v>0</v>
      </c>
      <c r="AY114">
        <f t="shared" si="54"/>
        <v>0</v>
      </c>
      <c r="AZ114">
        <f t="shared" si="55"/>
        <v>0</v>
      </c>
      <c r="BA114">
        <f t="shared" si="56"/>
        <v>0</v>
      </c>
      <c r="BD114">
        <f t="shared" si="57"/>
        <v>0</v>
      </c>
      <c r="BE114">
        <f t="shared" si="58"/>
        <v>0</v>
      </c>
      <c r="BF114">
        <f t="shared" si="59"/>
        <v>0</v>
      </c>
    </row>
    <row r="115" spans="2:58" ht="12.75">
      <c r="B115" t="str">
        <f>+H</f>
        <v>Rendezvous 2</v>
      </c>
      <c r="C115" s="3">
        <f>+'Averages week by week'!X91</f>
        <v>8</v>
      </c>
      <c r="D115" s="3" t="s">
        <v>34</v>
      </c>
      <c r="E115" s="3">
        <f>+'Averages week by week'!X36</f>
        <v>2</v>
      </c>
      <c r="F115" t="str">
        <f>+D</f>
        <v>Heathcote 4</v>
      </c>
      <c r="K115">
        <f t="shared" si="30"/>
        <v>0</v>
      </c>
      <c r="L115">
        <f t="shared" si="31"/>
        <v>0</v>
      </c>
      <c r="M115">
        <f t="shared" si="32"/>
        <v>0</v>
      </c>
      <c r="P115">
        <f t="shared" si="33"/>
        <v>0</v>
      </c>
      <c r="Q115">
        <f t="shared" si="34"/>
        <v>0</v>
      </c>
      <c r="R115">
        <f t="shared" si="35"/>
        <v>0</v>
      </c>
      <c r="U115">
        <f t="shared" si="36"/>
        <v>0</v>
      </c>
      <c r="V115">
        <f t="shared" si="37"/>
        <v>0</v>
      </c>
      <c r="W115">
        <f t="shared" si="38"/>
        <v>0</v>
      </c>
      <c r="X115">
        <f>+E115</f>
        <v>2</v>
      </c>
      <c r="Y115">
        <f>+C115</f>
        <v>8</v>
      </c>
      <c r="Z115">
        <f t="shared" si="39"/>
        <v>0</v>
      </c>
      <c r="AA115">
        <f t="shared" si="40"/>
        <v>0</v>
      </c>
      <c r="AB115">
        <f t="shared" si="41"/>
        <v>1</v>
      </c>
      <c r="AE115">
        <f t="shared" si="42"/>
        <v>0</v>
      </c>
      <c r="AF115">
        <f t="shared" si="43"/>
        <v>0</v>
      </c>
      <c r="AG115">
        <f t="shared" si="44"/>
        <v>0</v>
      </c>
      <c r="AJ115">
        <f t="shared" si="45"/>
        <v>0</v>
      </c>
      <c r="AK115">
        <f t="shared" si="46"/>
        <v>0</v>
      </c>
      <c r="AL115">
        <f t="shared" si="47"/>
        <v>0</v>
      </c>
      <c r="AO115">
        <f t="shared" si="48"/>
        <v>0</v>
      </c>
      <c r="AP115">
        <f t="shared" si="49"/>
        <v>0</v>
      </c>
      <c r="AQ115">
        <f t="shared" si="50"/>
        <v>0</v>
      </c>
      <c r="AR115">
        <f>+C115</f>
        <v>8</v>
      </c>
      <c r="AS115">
        <f>+E115</f>
        <v>2</v>
      </c>
      <c r="AT115">
        <f t="shared" si="51"/>
        <v>1</v>
      </c>
      <c r="AU115">
        <f t="shared" si="52"/>
        <v>0</v>
      </c>
      <c r="AV115">
        <f t="shared" si="53"/>
        <v>0</v>
      </c>
      <c r="AY115">
        <f t="shared" si="54"/>
        <v>0</v>
      </c>
      <c r="AZ115">
        <f t="shared" si="55"/>
        <v>0</v>
      </c>
      <c r="BA115">
        <f t="shared" si="56"/>
        <v>0</v>
      </c>
      <c r="BD115">
        <f t="shared" si="57"/>
        <v>0</v>
      </c>
      <c r="BE115">
        <f t="shared" si="58"/>
        <v>0</v>
      </c>
      <c r="BF115">
        <f t="shared" si="59"/>
        <v>0</v>
      </c>
    </row>
    <row r="116" spans="2:58" ht="12.75">
      <c r="B116" t="str">
        <f>+I</f>
        <v>Mossford 7</v>
      </c>
      <c r="C116" s="3">
        <f>+'Averages week by week'!X57</f>
        <v>2</v>
      </c>
      <c r="D116" s="3" t="s">
        <v>34</v>
      </c>
      <c r="E116" s="3">
        <f>+'Averages week by week'!X79</f>
        <v>8</v>
      </c>
      <c r="F116" t="str">
        <f>+CC</f>
        <v>Redbridge Social 1</v>
      </c>
      <c r="K116">
        <f t="shared" si="30"/>
        <v>0</v>
      </c>
      <c r="L116">
        <f t="shared" si="31"/>
        <v>0</v>
      </c>
      <c r="M116">
        <f t="shared" si="32"/>
        <v>0</v>
      </c>
      <c r="P116">
        <f t="shared" si="33"/>
        <v>0</v>
      </c>
      <c r="Q116">
        <f t="shared" si="34"/>
        <v>0</v>
      </c>
      <c r="R116">
        <f t="shared" si="35"/>
        <v>0</v>
      </c>
      <c r="S116">
        <f>+E116</f>
        <v>8</v>
      </c>
      <c r="T116">
        <f>+C116</f>
        <v>2</v>
      </c>
      <c r="U116">
        <f t="shared" si="36"/>
        <v>1</v>
      </c>
      <c r="V116">
        <f t="shared" si="37"/>
        <v>0</v>
      </c>
      <c r="W116">
        <f t="shared" si="38"/>
        <v>0</v>
      </c>
      <c r="Z116">
        <f t="shared" si="39"/>
        <v>0</v>
      </c>
      <c r="AA116">
        <f t="shared" si="40"/>
        <v>0</v>
      </c>
      <c r="AB116">
        <f t="shared" si="41"/>
        <v>0</v>
      </c>
      <c r="AE116">
        <f t="shared" si="42"/>
        <v>0</v>
      </c>
      <c r="AF116">
        <f t="shared" si="43"/>
        <v>0</v>
      </c>
      <c r="AG116">
        <f t="shared" si="44"/>
        <v>0</v>
      </c>
      <c r="AJ116">
        <f t="shared" si="45"/>
        <v>0</v>
      </c>
      <c r="AK116">
        <f t="shared" si="46"/>
        <v>0</v>
      </c>
      <c r="AL116">
        <f t="shared" si="47"/>
        <v>0</v>
      </c>
      <c r="AO116">
        <f t="shared" si="48"/>
        <v>0</v>
      </c>
      <c r="AP116">
        <f t="shared" si="49"/>
        <v>0</v>
      </c>
      <c r="AQ116">
        <f t="shared" si="50"/>
        <v>0</v>
      </c>
      <c r="AT116">
        <f t="shared" si="51"/>
        <v>0</v>
      </c>
      <c r="AU116">
        <f t="shared" si="52"/>
        <v>0</v>
      </c>
      <c r="AV116">
        <f t="shared" si="53"/>
        <v>0</v>
      </c>
      <c r="AW116">
        <f>+C116</f>
        <v>2</v>
      </c>
      <c r="AX116">
        <f>+E116</f>
        <v>8</v>
      </c>
      <c r="AY116">
        <f t="shared" si="54"/>
        <v>0</v>
      </c>
      <c r="AZ116">
        <f t="shared" si="55"/>
        <v>0</v>
      </c>
      <c r="BA116">
        <f t="shared" si="56"/>
        <v>1</v>
      </c>
      <c r="BD116">
        <f t="shared" si="57"/>
        <v>0</v>
      </c>
      <c r="BE116">
        <f t="shared" si="58"/>
        <v>0</v>
      </c>
      <c r="BF116">
        <f t="shared" si="59"/>
        <v>0</v>
      </c>
    </row>
    <row r="117" spans="2:58" ht="12.75">
      <c r="B117" t="str">
        <f>+J</f>
        <v>RTTL 3</v>
      </c>
      <c r="C117" s="3">
        <f>+'Averages week by week'!X103</f>
        <v>10</v>
      </c>
      <c r="D117" s="3" t="s">
        <v>34</v>
      </c>
      <c r="E117" s="3">
        <f>+'Averages week by week'!X127</f>
        <v>0</v>
      </c>
      <c r="F117" t="str">
        <f>+F</f>
        <v>Woodlands 2</v>
      </c>
      <c r="K117">
        <f t="shared" si="30"/>
        <v>0</v>
      </c>
      <c r="L117">
        <f t="shared" si="31"/>
        <v>0</v>
      </c>
      <c r="M117">
        <f t="shared" si="32"/>
        <v>0</v>
      </c>
      <c r="P117">
        <f t="shared" si="33"/>
        <v>0</v>
      </c>
      <c r="Q117">
        <f t="shared" si="34"/>
        <v>0</v>
      </c>
      <c r="R117">
        <f t="shared" si="35"/>
        <v>0</v>
      </c>
      <c r="U117">
        <f t="shared" si="36"/>
        <v>0</v>
      </c>
      <c r="V117">
        <f t="shared" si="37"/>
        <v>0</v>
      </c>
      <c r="W117">
        <f t="shared" si="38"/>
        <v>0</v>
      </c>
      <c r="Z117">
        <f t="shared" si="39"/>
        <v>0</v>
      </c>
      <c r="AA117">
        <f t="shared" si="40"/>
        <v>0</v>
      </c>
      <c r="AB117">
        <f t="shared" si="41"/>
        <v>0</v>
      </c>
      <c r="AE117">
        <f t="shared" si="42"/>
        <v>0</v>
      </c>
      <c r="AF117">
        <f t="shared" si="43"/>
        <v>0</v>
      </c>
      <c r="AG117">
        <f t="shared" si="44"/>
        <v>0</v>
      </c>
      <c r="AH117">
        <f>+E117</f>
        <v>0</v>
      </c>
      <c r="AI117">
        <f>+C117</f>
        <v>10</v>
      </c>
      <c r="AJ117">
        <f t="shared" si="45"/>
        <v>0</v>
      </c>
      <c r="AK117">
        <f t="shared" si="46"/>
        <v>0</v>
      </c>
      <c r="AL117">
        <f t="shared" si="47"/>
        <v>1</v>
      </c>
      <c r="AO117">
        <f t="shared" si="48"/>
        <v>0</v>
      </c>
      <c r="AP117">
        <f t="shared" si="49"/>
        <v>0</v>
      </c>
      <c r="AQ117">
        <f t="shared" si="50"/>
        <v>0</v>
      </c>
      <c r="AT117">
        <f t="shared" si="51"/>
        <v>0</v>
      </c>
      <c r="AU117">
        <f t="shared" si="52"/>
        <v>0</v>
      </c>
      <c r="AV117">
        <f t="shared" si="53"/>
        <v>0</v>
      </c>
      <c r="AY117">
        <f t="shared" si="54"/>
        <v>0</v>
      </c>
      <c r="AZ117">
        <f t="shared" si="55"/>
        <v>0</v>
      </c>
      <c r="BA117">
        <f t="shared" si="56"/>
        <v>0</v>
      </c>
      <c r="BB117">
        <f>+C117</f>
        <v>10</v>
      </c>
      <c r="BC117">
        <f>+E117</f>
        <v>0</v>
      </c>
      <c r="BD117">
        <f t="shared" si="57"/>
        <v>1</v>
      </c>
      <c r="BE117">
        <f t="shared" si="58"/>
        <v>0</v>
      </c>
      <c r="BF117">
        <f t="shared" si="59"/>
        <v>0</v>
      </c>
    </row>
    <row r="118" spans="3:58" ht="12.75">
      <c r="C118" s="3"/>
      <c r="D118" s="3"/>
      <c r="E118" s="3"/>
      <c r="K118">
        <f t="shared" si="30"/>
        <v>0</v>
      </c>
      <c r="L118">
        <f t="shared" si="31"/>
        <v>0</v>
      </c>
      <c r="M118">
        <f t="shared" si="32"/>
        <v>0</v>
      </c>
      <c r="P118">
        <f t="shared" si="33"/>
        <v>0</v>
      </c>
      <c r="Q118">
        <f t="shared" si="34"/>
        <v>0</v>
      </c>
      <c r="R118">
        <f t="shared" si="35"/>
        <v>0</v>
      </c>
      <c r="U118">
        <f t="shared" si="36"/>
        <v>0</v>
      </c>
      <c r="V118">
        <f t="shared" si="37"/>
        <v>0</v>
      </c>
      <c r="W118">
        <f t="shared" si="38"/>
        <v>0</v>
      </c>
      <c r="Z118">
        <f t="shared" si="39"/>
        <v>0</v>
      </c>
      <c r="AA118">
        <f t="shared" si="40"/>
        <v>0</v>
      </c>
      <c r="AB118">
        <f t="shared" si="41"/>
        <v>0</v>
      </c>
      <c r="AE118">
        <f t="shared" si="42"/>
        <v>0</v>
      </c>
      <c r="AF118">
        <f t="shared" si="43"/>
        <v>0</v>
      </c>
      <c r="AG118">
        <f t="shared" si="44"/>
        <v>0</v>
      </c>
      <c r="AJ118">
        <f t="shared" si="45"/>
        <v>0</v>
      </c>
      <c r="AK118">
        <f t="shared" si="46"/>
        <v>0</v>
      </c>
      <c r="AL118">
        <f t="shared" si="47"/>
        <v>0</v>
      </c>
      <c r="AO118">
        <f t="shared" si="48"/>
        <v>0</v>
      </c>
      <c r="AP118">
        <f t="shared" si="49"/>
        <v>0</v>
      </c>
      <c r="AQ118">
        <f t="shared" si="50"/>
        <v>0</v>
      </c>
      <c r="AT118">
        <f t="shared" si="51"/>
        <v>0</v>
      </c>
      <c r="AU118">
        <f t="shared" si="52"/>
        <v>0</v>
      </c>
      <c r="AV118">
        <f t="shared" si="53"/>
        <v>0</v>
      </c>
      <c r="AY118">
        <f t="shared" si="54"/>
        <v>0</v>
      </c>
      <c r="AZ118">
        <f t="shared" si="55"/>
        <v>0</v>
      </c>
      <c r="BA118">
        <f t="shared" si="56"/>
        <v>0</v>
      </c>
      <c r="BD118">
        <f t="shared" si="57"/>
        <v>0</v>
      </c>
      <c r="BE118">
        <f t="shared" si="58"/>
        <v>0</v>
      </c>
      <c r="BF118">
        <f t="shared" si="59"/>
        <v>0</v>
      </c>
    </row>
    <row r="119" spans="1:58" ht="12.75">
      <c r="A119" s="2" t="s">
        <v>18</v>
      </c>
      <c r="C119" s="3"/>
      <c r="D119" s="3"/>
      <c r="E119" s="3"/>
      <c r="F119" s="1">
        <f>+F111+49</f>
        <v>38369</v>
      </c>
      <c r="K119">
        <f t="shared" si="30"/>
        <v>0</v>
      </c>
      <c r="L119">
        <f t="shared" si="31"/>
        <v>0</v>
      </c>
      <c r="M119">
        <f t="shared" si="32"/>
        <v>0</v>
      </c>
      <c r="P119">
        <f t="shared" si="33"/>
        <v>0</v>
      </c>
      <c r="Q119">
        <f t="shared" si="34"/>
        <v>0</v>
      </c>
      <c r="R119">
        <f t="shared" si="35"/>
        <v>0</v>
      </c>
      <c r="U119">
        <f t="shared" si="36"/>
        <v>0</v>
      </c>
      <c r="V119">
        <f t="shared" si="37"/>
        <v>0</v>
      </c>
      <c r="W119">
        <f t="shared" si="38"/>
        <v>0</v>
      </c>
      <c r="Z119">
        <f t="shared" si="39"/>
        <v>0</v>
      </c>
      <c r="AA119">
        <f t="shared" si="40"/>
        <v>0</v>
      </c>
      <c r="AB119">
        <f t="shared" si="41"/>
        <v>0</v>
      </c>
      <c r="AE119">
        <f t="shared" si="42"/>
        <v>0</v>
      </c>
      <c r="AF119">
        <f t="shared" si="43"/>
        <v>0</v>
      </c>
      <c r="AG119">
        <f t="shared" si="44"/>
        <v>0</v>
      </c>
      <c r="AJ119">
        <f t="shared" si="45"/>
        <v>0</v>
      </c>
      <c r="AK119">
        <f t="shared" si="46"/>
        <v>0</v>
      </c>
      <c r="AL119">
        <f t="shared" si="47"/>
        <v>0</v>
      </c>
      <c r="AO119">
        <f t="shared" si="48"/>
        <v>0</v>
      </c>
      <c r="AP119">
        <f t="shared" si="49"/>
        <v>0</v>
      </c>
      <c r="AQ119">
        <f t="shared" si="50"/>
        <v>0</v>
      </c>
      <c r="AT119">
        <f t="shared" si="51"/>
        <v>0</v>
      </c>
      <c r="AU119">
        <f t="shared" si="52"/>
        <v>0</v>
      </c>
      <c r="AV119">
        <f t="shared" si="53"/>
        <v>0</v>
      </c>
      <c r="AY119">
        <f t="shared" si="54"/>
        <v>0</v>
      </c>
      <c r="AZ119">
        <f t="shared" si="55"/>
        <v>0</v>
      </c>
      <c r="BA119">
        <f t="shared" si="56"/>
        <v>0</v>
      </c>
      <c r="BD119">
        <f t="shared" si="57"/>
        <v>0</v>
      </c>
      <c r="BE119">
        <f t="shared" si="58"/>
        <v>0</v>
      </c>
      <c r="BF119">
        <f t="shared" si="59"/>
        <v>0</v>
      </c>
    </row>
    <row r="120" spans="3:58" ht="12.75">
      <c r="C120" s="3"/>
      <c r="D120" s="3"/>
      <c r="E120" s="3"/>
      <c r="K120">
        <f t="shared" si="30"/>
        <v>0</v>
      </c>
      <c r="L120">
        <f t="shared" si="31"/>
        <v>0</v>
      </c>
      <c r="M120">
        <f t="shared" si="32"/>
        <v>0</v>
      </c>
      <c r="P120">
        <f t="shared" si="33"/>
        <v>0</v>
      </c>
      <c r="Q120">
        <f t="shared" si="34"/>
        <v>0</v>
      </c>
      <c r="R120">
        <f t="shared" si="35"/>
        <v>0</v>
      </c>
      <c r="U120">
        <f t="shared" si="36"/>
        <v>0</v>
      </c>
      <c r="V120">
        <f t="shared" si="37"/>
        <v>0</v>
      </c>
      <c r="W120">
        <f t="shared" si="38"/>
        <v>0</v>
      </c>
      <c r="Z120">
        <f t="shared" si="39"/>
        <v>0</v>
      </c>
      <c r="AA120">
        <f t="shared" si="40"/>
        <v>0</v>
      </c>
      <c r="AB120">
        <f t="shared" si="41"/>
        <v>0</v>
      </c>
      <c r="AE120">
        <f t="shared" si="42"/>
        <v>0</v>
      </c>
      <c r="AF120">
        <f t="shared" si="43"/>
        <v>0</v>
      </c>
      <c r="AG120">
        <f t="shared" si="44"/>
        <v>0</v>
      </c>
      <c r="AJ120">
        <f t="shared" si="45"/>
        <v>0</v>
      </c>
      <c r="AK120">
        <f t="shared" si="46"/>
        <v>0</v>
      </c>
      <c r="AL120">
        <f t="shared" si="47"/>
        <v>0</v>
      </c>
      <c r="AO120">
        <f t="shared" si="48"/>
        <v>0</v>
      </c>
      <c r="AP120">
        <f t="shared" si="49"/>
        <v>0</v>
      </c>
      <c r="AQ120">
        <f t="shared" si="50"/>
        <v>0</v>
      </c>
      <c r="AT120">
        <f t="shared" si="51"/>
        <v>0</v>
      </c>
      <c r="AU120">
        <f t="shared" si="52"/>
        <v>0</v>
      </c>
      <c r="AV120">
        <f t="shared" si="53"/>
        <v>0</v>
      </c>
      <c r="AY120">
        <f t="shared" si="54"/>
        <v>0</v>
      </c>
      <c r="AZ120">
        <f t="shared" si="55"/>
        <v>0</v>
      </c>
      <c r="BA120">
        <f t="shared" si="56"/>
        <v>0</v>
      </c>
      <c r="BD120">
        <f t="shared" si="57"/>
        <v>0</v>
      </c>
      <c r="BE120">
        <f t="shared" si="58"/>
        <v>0</v>
      </c>
      <c r="BF120">
        <f t="shared" si="59"/>
        <v>0</v>
      </c>
    </row>
    <row r="121" spans="2:58" ht="12.75">
      <c r="B121" t="str">
        <f>+J</f>
        <v>RTTL 3</v>
      </c>
      <c r="C121" s="3">
        <f>+'Averages week by week'!Z103</f>
        <v>9</v>
      </c>
      <c r="D121" s="3" t="s">
        <v>34</v>
      </c>
      <c r="E121" s="3">
        <f>+'Averages week by week'!Z48</f>
        <v>1</v>
      </c>
      <c r="F121" t="str">
        <f>+a</f>
        <v>Mossford 6</v>
      </c>
      <c r="I121">
        <f>+E121</f>
        <v>1</v>
      </c>
      <c r="J121">
        <f>+C121</f>
        <v>9</v>
      </c>
      <c r="K121">
        <f t="shared" si="30"/>
        <v>0</v>
      </c>
      <c r="L121">
        <f t="shared" si="31"/>
        <v>0</v>
      </c>
      <c r="M121">
        <f t="shared" si="32"/>
        <v>1</v>
      </c>
      <c r="P121">
        <f t="shared" si="33"/>
        <v>0</v>
      </c>
      <c r="Q121">
        <f t="shared" si="34"/>
        <v>0</v>
      </c>
      <c r="R121">
        <f t="shared" si="35"/>
        <v>0</v>
      </c>
      <c r="U121">
        <f t="shared" si="36"/>
        <v>0</v>
      </c>
      <c r="V121">
        <f t="shared" si="37"/>
        <v>0</v>
      </c>
      <c r="W121">
        <f t="shared" si="38"/>
        <v>0</v>
      </c>
      <c r="Z121">
        <f t="shared" si="39"/>
        <v>0</v>
      </c>
      <c r="AA121">
        <f t="shared" si="40"/>
        <v>0</v>
      </c>
      <c r="AB121">
        <f t="shared" si="41"/>
        <v>0</v>
      </c>
      <c r="AE121">
        <f t="shared" si="42"/>
        <v>0</v>
      </c>
      <c r="AF121">
        <f t="shared" si="43"/>
        <v>0</v>
      </c>
      <c r="AG121">
        <f t="shared" si="44"/>
        <v>0</v>
      </c>
      <c r="AJ121">
        <f t="shared" si="45"/>
        <v>0</v>
      </c>
      <c r="AK121">
        <f t="shared" si="46"/>
        <v>0</v>
      </c>
      <c r="AL121">
        <f t="shared" si="47"/>
        <v>0</v>
      </c>
      <c r="AO121">
        <f t="shared" si="48"/>
        <v>0</v>
      </c>
      <c r="AP121">
        <f t="shared" si="49"/>
        <v>0</v>
      </c>
      <c r="AQ121">
        <f t="shared" si="50"/>
        <v>0</v>
      </c>
      <c r="AT121">
        <f t="shared" si="51"/>
        <v>0</v>
      </c>
      <c r="AU121">
        <f t="shared" si="52"/>
        <v>0</v>
      </c>
      <c r="AV121">
        <f t="shared" si="53"/>
        <v>0</v>
      </c>
      <c r="AY121">
        <f t="shared" si="54"/>
        <v>0</v>
      </c>
      <c r="AZ121">
        <f t="shared" si="55"/>
        <v>0</v>
      </c>
      <c r="BA121">
        <f t="shared" si="56"/>
        <v>0</v>
      </c>
      <c r="BB121">
        <f>+C121</f>
        <v>9</v>
      </c>
      <c r="BC121">
        <f>+E121</f>
        <v>1</v>
      </c>
      <c r="BD121">
        <f t="shared" si="57"/>
        <v>1</v>
      </c>
      <c r="BE121">
        <f t="shared" si="58"/>
        <v>0</v>
      </c>
      <c r="BF121">
        <f t="shared" si="59"/>
        <v>0</v>
      </c>
    </row>
    <row r="122" spans="2:58" ht="12.75">
      <c r="B122" t="str">
        <f>+I</f>
        <v>Mossford 7</v>
      </c>
      <c r="C122" s="3">
        <f>+'Averages week by week'!Z57</f>
        <v>1</v>
      </c>
      <c r="D122" s="3" t="s">
        <v>34</v>
      </c>
      <c r="E122" s="3">
        <f>+'Averages week by week'!Z113</f>
        <v>9</v>
      </c>
      <c r="F122" t="str">
        <f>+B</f>
        <v>Wanstead &amp; Woodford</v>
      </c>
      <c r="K122">
        <f t="shared" si="30"/>
        <v>0</v>
      </c>
      <c r="L122">
        <f t="shared" si="31"/>
        <v>0</v>
      </c>
      <c r="M122">
        <f t="shared" si="32"/>
        <v>0</v>
      </c>
      <c r="N122">
        <f>+E122</f>
        <v>9</v>
      </c>
      <c r="O122">
        <f>+C122</f>
        <v>1</v>
      </c>
      <c r="P122">
        <f t="shared" si="33"/>
        <v>1</v>
      </c>
      <c r="Q122">
        <f t="shared" si="34"/>
        <v>0</v>
      </c>
      <c r="R122">
        <f t="shared" si="35"/>
        <v>0</v>
      </c>
      <c r="U122">
        <f t="shared" si="36"/>
        <v>0</v>
      </c>
      <c r="V122">
        <f t="shared" si="37"/>
        <v>0</v>
      </c>
      <c r="W122">
        <f t="shared" si="38"/>
        <v>0</v>
      </c>
      <c r="Z122">
        <f t="shared" si="39"/>
        <v>0</v>
      </c>
      <c r="AA122">
        <f t="shared" si="40"/>
        <v>0</v>
      </c>
      <c r="AB122">
        <f t="shared" si="41"/>
        <v>0</v>
      </c>
      <c r="AE122">
        <f t="shared" si="42"/>
        <v>0</v>
      </c>
      <c r="AF122">
        <f t="shared" si="43"/>
        <v>0</v>
      </c>
      <c r="AG122">
        <f t="shared" si="44"/>
        <v>0</v>
      </c>
      <c r="AJ122">
        <f t="shared" si="45"/>
        <v>0</v>
      </c>
      <c r="AK122">
        <f t="shared" si="46"/>
        <v>0</v>
      </c>
      <c r="AL122">
        <f t="shared" si="47"/>
        <v>0</v>
      </c>
      <c r="AO122">
        <f t="shared" si="48"/>
        <v>0</v>
      </c>
      <c r="AP122">
        <f t="shared" si="49"/>
        <v>0</v>
      </c>
      <c r="AQ122">
        <f t="shared" si="50"/>
        <v>0</v>
      </c>
      <c r="AT122">
        <f t="shared" si="51"/>
        <v>0</v>
      </c>
      <c r="AU122">
        <f t="shared" si="52"/>
        <v>0</v>
      </c>
      <c r="AV122">
        <f t="shared" si="53"/>
        <v>0</v>
      </c>
      <c r="AW122">
        <f>+C122</f>
        <v>1</v>
      </c>
      <c r="AX122">
        <f>+E122</f>
        <v>9</v>
      </c>
      <c r="AY122">
        <f t="shared" si="54"/>
        <v>0</v>
      </c>
      <c r="AZ122">
        <f t="shared" si="55"/>
        <v>0</v>
      </c>
      <c r="BA122">
        <f t="shared" si="56"/>
        <v>1</v>
      </c>
      <c r="BD122">
        <f t="shared" si="57"/>
        <v>0</v>
      </c>
      <c r="BE122">
        <f t="shared" si="58"/>
        <v>0</v>
      </c>
      <c r="BF122">
        <f t="shared" si="59"/>
        <v>0</v>
      </c>
    </row>
    <row r="123" spans="2:58" ht="12.75">
      <c r="B123" t="str">
        <f>+H</f>
        <v>Rendezvous 2</v>
      </c>
      <c r="C123" s="3">
        <f>+'Averages week by week'!Z91</f>
        <v>9</v>
      </c>
      <c r="D123" s="3" t="s">
        <v>34</v>
      </c>
      <c r="E123" s="3">
        <f>+'Averages week by week'!Z79</f>
        <v>1</v>
      </c>
      <c r="F123" t="str">
        <f>+CC</f>
        <v>Redbridge Social 1</v>
      </c>
      <c r="K123">
        <f t="shared" si="30"/>
        <v>0</v>
      </c>
      <c r="L123">
        <f t="shared" si="31"/>
        <v>0</v>
      </c>
      <c r="M123">
        <f t="shared" si="32"/>
        <v>0</v>
      </c>
      <c r="P123">
        <f t="shared" si="33"/>
        <v>0</v>
      </c>
      <c r="Q123">
        <f t="shared" si="34"/>
        <v>0</v>
      </c>
      <c r="R123">
        <f t="shared" si="35"/>
        <v>0</v>
      </c>
      <c r="S123">
        <f>+E123</f>
        <v>1</v>
      </c>
      <c r="T123">
        <f>+C123</f>
        <v>9</v>
      </c>
      <c r="U123">
        <f t="shared" si="36"/>
        <v>0</v>
      </c>
      <c r="V123">
        <f t="shared" si="37"/>
        <v>0</v>
      </c>
      <c r="W123">
        <f t="shared" si="38"/>
        <v>1</v>
      </c>
      <c r="Z123">
        <f t="shared" si="39"/>
        <v>0</v>
      </c>
      <c r="AA123">
        <f t="shared" si="40"/>
        <v>0</v>
      </c>
      <c r="AB123">
        <f t="shared" si="41"/>
        <v>0</v>
      </c>
      <c r="AE123">
        <f t="shared" si="42"/>
        <v>0</v>
      </c>
      <c r="AF123">
        <f t="shared" si="43"/>
        <v>0</v>
      </c>
      <c r="AG123">
        <f t="shared" si="44"/>
        <v>0</v>
      </c>
      <c r="AJ123">
        <f t="shared" si="45"/>
        <v>0</v>
      </c>
      <c r="AK123">
        <f t="shared" si="46"/>
        <v>0</v>
      </c>
      <c r="AL123">
        <f t="shared" si="47"/>
        <v>0</v>
      </c>
      <c r="AO123">
        <f t="shared" si="48"/>
        <v>0</v>
      </c>
      <c r="AP123">
        <f t="shared" si="49"/>
        <v>0</v>
      </c>
      <c r="AQ123">
        <f t="shared" si="50"/>
        <v>0</v>
      </c>
      <c r="AR123">
        <f>+C123</f>
        <v>9</v>
      </c>
      <c r="AS123">
        <f>+E123</f>
        <v>1</v>
      </c>
      <c r="AT123">
        <f t="shared" si="51"/>
        <v>1</v>
      </c>
      <c r="AU123">
        <f t="shared" si="52"/>
        <v>0</v>
      </c>
      <c r="AV123">
        <f t="shared" si="53"/>
        <v>0</v>
      </c>
      <c r="AY123">
        <f t="shared" si="54"/>
        <v>0</v>
      </c>
      <c r="AZ123">
        <f t="shared" si="55"/>
        <v>0</v>
      </c>
      <c r="BA123">
        <f t="shared" si="56"/>
        <v>0</v>
      </c>
      <c r="BD123">
        <f t="shared" si="57"/>
        <v>0</v>
      </c>
      <c r="BE123">
        <f t="shared" si="58"/>
        <v>0</v>
      </c>
      <c r="BF123">
        <f t="shared" si="59"/>
        <v>0</v>
      </c>
    </row>
    <row r="124" spans="2:58" ht="12.75">
      <c r="B124" t="str">
        <f>+G</f>
        <v>Redbridge 2</v>
      </c>
      <c r="C124" s="3">
        <f>+'Averages week by week'!Z68</f>
        <v>3</v>
      </c>
      <c r="D124" s="3" t="s">
        <v>34</v>
      </c>
      <c r="E124" s="3">
        <f>+'Averages week by week'!Z36</f>
        <v>7</v>
      </c>
      <c r="F124" t="str">
        <f>+D</f>
        <v>Heathcote 4</v>
      </c>
      <c r="K124">
        <f t="shared" si="30"/>
        <v>0</v>
      </c>
      <c r="L124">
        <f t="shared" si="31"/>
        <v>0</v>
      </c>
      <c r="M124">
        <f t="shared" si="32"/>
        <v>0</v>
      </c>
      <c r="P124">
        <f t="shared" si="33"/>
        <v>0</v>
      </c>
      <c r="Q124">
        <f t="shared" si="34"/>
        <v>0</v>
      </c>
      <c r="R124">
        <f t="shared" si="35"/>
        <v>0</v>
      </c>
      <c r="U124">
        <f t="shared" si="36"/>
        <v>0</v>
      </c>
      <c r="V124">
        <f t="shared" si="37"/>
        <v>0</v>
      </c>
      <c r="W124">
        <f t="shared" si="38"/>
        <v>0</v>
      </c>
      <c r="X124">
        <f>+E124</f>
        <v>7</v>
      </c>
      <c r="Y124">
        <f>+C124</f>
        <v>3</v>
      </c>
      <c r="Z124">
        <f t="shared" si="39"/>
        <v>1</v>
      </c>
      <c r="AA124">
        <f t="shared" si="40"/>
        <v>0</v>
      </c>
      <c r="AB124">
        <f t="shared" si="41"/>
        <v>0</v>
      </c>
      <c r="AE124">
        <f t="shared" si="42"/>
        <v>0</v>
      </c>
      <c r="AF124">
        <f t="shared" si="43"/>
        <v>0</v>
      </c>
      <c r="AG124">
        <f t="shared" si="44"/>
        <v>0</v>
      </c>
      <c r="AJ124">
        <f t="shared" si="45"/>
        <v>0</v>
      </c>
      <c r="AK124">
        <f t="shared" si="46"/>
        <v>0</v>
      </c>
      <c r="AL124">
        <f t="shared" si="47"/>
        <v>0</v>
      </c>
      <c r="AM124">
        <f>+C124</f>
        <v>3</v>
      </c>
      <c r="AN124">
        <f>+E124</f>
        <v>7</v>
      </c>
      <c r="AO124">
        <f t="shared" si="48"/>
        <v>0</v>
      </c>
      <c r="AP124">
        <f t="shared" si="49"/>
        <v>0</v>
      </c>
      <c r="AQ124">
        <f t="shared" si="50"/>
        <v>1</v>
      </c>
      <c r="AT124">
        <f t="shared" si="51"/>
        <v>0</v>
      </c>
      <c r="AU124">
        <f t="shared" si="52"/>
        <v>0</v>
      </c>
      <c r="AV124">
        <f t="shared" si="53"/>
        <v>0</v>
      </c>
      <c r="AY124">
        <f t="shared" si="54"/>
        <v>0</v>
      </c>
      <c r="AZ124">
        <f t="shared" si="55"/>
        <v>0</v>
      </c>
      <c r="BA124">
        <f t="shared" si="56"/>
        <v>0</v>
      </c>
      <c r="BD124">
        <f t="shared" si="57"/>
        <v>0</v>
      </c>
      <c r="BE124">
        <f t="shared" si="58"/>
        <v>0</v>
      </c>
      <c r="BF124">
        <f t="shared" si="59"/>
        <v>0</v>
      </c>
    </row>
    <row r="125" spans="2:58" ht="12.75">
      <c r="B125" t="str">
        <f>+F</f>
        <v>Woodlands 2</v>
      </c>
      <c r="C125" s="3">
        <f>+'Averages week by week'!Z127</f>
        <v>0</v>
      </c>
      <c r="D125" s="3" t="s">
        <v>34</v>
      </c>
      <c r="E125" s="3">
        <f>+'Averages week by week'!Z18</f>
        <v>6</v>
      </c>
      <c r="F125" t="str">
        <f>+E</f>
        <v>Grove</v>
      </c>
      <c r="G125" s="6" t="s">
        <v>197</v>
      </c>
      <c r="K125">
        <f t="shared" si="30"/>
        <v>0</v>
      </c>
      <c r="L125">
        <f t="shared" si="31"/>
        <v>0</v>
      </c>
      <c r="M125">
        <f t="shared" si="32"/>
        <v>0</v>
      </c>
      <c r="P125">
        <f t="shared" si="33"/>
        <v>0</v>
      </c>
      <c r="Q125">
        <f t="shared" si="34"/>
        <v>0</v>
      </c>
      <c r="R125">
        <f t="shared" si="35"/>
        <v>0</v>
      </c>
      <c r="U125">
        <f t="shared" si="36"/>
        <v>0</v>
      </c>
      <c r="V125">
        <f t="shared" si="37"/>
        <v>0</v>
      </c>
      <c r="W125">
        <f t="shared" si="38"/>
        <v>0</v>
      </c>
      <c r="Z125">
        <f t="shared" si="39"/>
        <v>0</v>
      </c>
      <c r="AA125">
        <f t="shared" si="40"/>
        <v>0</v>
      </c>
      <c r="AB125">
        <f t="shared" si="41"/>
        <v>0</v>
      </c>
      <c r="AC125">
        <f>+E125</f>
        <v>6</v>
      </c>
      <c r="AD125">
        <f>+C125</f>
        <v>0</v>
      </c>
      <c r="AE125">
        <f t="shared" si="42"/>
        <v>1</v>
      </c>
      <c r="AF125">
        <f t="shared" si="43"/>
        <v>0</v>
      </c>
      <c r="AG125">
        <f t="shared" si="44"/>
        <v>0</v>
      </c>
      <c r="AH125">
        <f>+C125</f>
        <v>0</v>
      </c>
      <c r="AI125">
        <f>+E125</f>
        <v>6</v>
      </c>
      <c r="AJ125">
        <f t="shared" si="45"/>
        <v>0</v>
      </c>
      <c r="AK125">
        <f t="shared" si="46"/>
        <v>0</v>
      </c>
      <c r="AL125">
        <f t="shared" si="47"/>
        <v>1</v>
      </c>
      <c r="AO125">
        <f t="shared" si="48"/>
        <v>0</v>
      </c>
      <c r="AP125">
        <f t="shared" si="49"/>
        <v>0</v>
      </c>
      <c r="AQ125">
        <f t="shared" si="50"/>
        <v>0</v>
      </c>
      <c r="AT125">
        <f t="shared" si="51"/>
        <v>0</v>
      </c>
      <c r="AU125">
        <f t="shared" si="52"/>
        <v>0</v>
      </c>
      <c r="AV125">
        <f t="shared" si="53"/>
        <v>0</v>
      </c>
      <c r="AY125">
        <f t="shared" si="54"/>
        <v>0</v>
      </c>
      <c r="AZ125">
        <f t="shared" si="55"/>
        <v>0</v>
      </c>
      <c r="BA125">
        <f t="shared" si="56"/>
        <v>0</v>
      </c>
      <c r="BD125">
        <f t="shared" si="57"/>
        <v>0</v>
      </c>
      <c r="BE125">
        <f t="shared" si="58"/>
        <v>0</v>
      </c>
      <c r="BF125">
        <f t="shared" si="59"/>
        <v>0</v>
      </c>
    </row>
    <row r="126" spans="3:58" ht="12.75">
      <c r="C126" s="3"/>
      <c r="D126" s="3"/>
      <c r="E126" s="3"/>
      <c r="K126">
        <f t="shared" si="30"/>
        <v>0</v>
      </c>
      <c r="L126">
        <f t="shared" si="31"/>
        <v>0</v>
      </c>
      <c r="M126">
        <f t="shared" si="32"/>
        <v>0</v>
      </c>
      <c r="P126">
        <f t="shared" si="33"/>
        <v>0</v>
      </c>
      <c r="Q126">
        <f t="shared" si="34"/>
        <v>0</v>
      </c>
      <c r="R126">
        <f t="shared" si="35"/>
        <v>0</v>
      </c>
      <c r="U126">
        <f t="shared" si="36"/>
        <v>0</v>
      </c>
      <c r="V126">
        <f t="shared" si="37"/>
        <v>0</v>
      </c>
      <c r="W126">
        <f t="shared" si="38"/>
        <v>0</v>
      </c>
      <c r="Z126">
        <f t="shared" si="39"/>
        <v>0</v>
      </c>
      <c r="AA126">
        <f t="shared" si="40"/>
        <v>0</v>
      </c>
      <c r="AB126">
        <f t="shared" si="41"/>
        <v>0</v>
      </c>
      <c r="AE126">
        <f t="shared" si="42"/>
        <v>0</v>
      </c>
      <c r="AF126">
        <f t="shared" si="43"/>
        <v>0</v>
      </c>
      <c r="AG126">
        <f t="shared" si="44"/>
        <v>0</v>
      </c>
      <c r="AJ126">
        <f t="shared" si="45"/>
        <v>0</v>
      </c>
      <c r="AK126">
        <f t="shared" si="46"/>
        <v>0</v>
      </c>
      <c r="AL126">
        <f t="shared" si="47"/>
        <v>0</v>
      </c>
      <c r="AO126">
        <f t="shared" si="48"/>
        <v>0</v>
      </c>
      <c r="AP126">
        <f t="shared" si="49"/>
        <v>0</v>
      </c>
      <c r="AQ126">
        <f t="shared" si="50"/>
        <v>0</v>
      </c>
      <c r="AT126">
        <f t="shared" si="51"/>
        <v>0</v>
      </c>
      <c r="AU126">
        <f t="shared" si="52"/>
        <v>0</v>
      </c>
      <c r="AV126">
        <f t="shared" si="53"/>
        <v>0</v>
      </c>
      <c r="AY126">
        <f t="shared" si="54"/>
        <v>0</v>
      </c>
      <c r="AZ126">
        <f t="shared" si="55"/>
        <v>0</v>
      </c>
      <c r="BA126">
        <f t="shared" si="56"/>
        <v>0</v>
      </c>
      <c r="BD126">
        <f t="shared" si="57"/>
        <v>0</v>
      </c>
      <c r="BE126">
        <f t="shared" si="58"/>
        <v>0</v>
      </c>
      <c r="BF126">
        <f t="shared" si="59"/>
        <v>0</v>
      </c>
    </row>
    <row r="127" spans="1:58" ht="12.75">
      <c r="A127" s="2" t="s">
        <v>19</v>
      </c>
      <c r="C127" s="3"/>
      <c r="D127" s="3"/>
      <c r="E127" s="3"/>
      <c r="F127" s="1">
        <f>+F119+7</f>
        <v>38376</v>
      </c>
      <c r="K127">
        <f t="shared" si="30"/>
        <v>0</v>
      </c>
      <c r="L127">
        <f t="shared" si="31"/>
        <v>0</v>
      </c>
      <c r="M127">
        <f t="shared" si="32"/>
        <v>0</v>
      </c>
      <c r="P127">
        <f t="shared" si="33"/>
        <v>0</v>
      </c>
      <c r="Q127">
        <f t="shared" si="34"/>
        <v>0</v>
      </c>
      <c r="R127">
        <f t="shared" si="35"/>
        <v>0</v>
      </c>
      <c r="U127">
        <f t="shared" si="36"/>
        <v>0</v>
      </c>
      <c r="V127">
        <f t="shared" si="37"/>
        <v>0</v>
      </c>
      <c r="W127">
        <f t="shared" si="38"/>
        <v>0</v>
      </c>
      <c r="Z127">
        <f t="shared" si="39"/>
        <v>0</v>
      </c>
      <c r="AA127">
        <f t="shared" si="40"/>
        <v>0</v>
      </c>
      <c r="AB127">
        <f t="shared" si="41"/>
        <v>0</v>
      </c>
      <c r="AE127">
        <f t="shared" si="42"/>
        <v>0</v>
      </c>
      <c r="AF127">
        <f t="shared" si="43"/>
        <v>0</v>
      </c>
      <c r="AG127">
        <f t="shared" si="44"/>
        <v>0</v>
      </c>
      <c r="AJ127">
        <f t="shared" si="45"/>
        <v>0</v>
      </c>
      <c r="AK127">
        <f t="shared" si="46"/>
        <v>0</v>
      </c>
      <c r="AL127">
        <f t="shared" si="47"/>
        <v>0</v>
      </c>
      <c r="AO127">
        <f t="shared" si="48"/>
        <v>0</v>
      </c>
      <c r="AP127">
        <f t="shared" si="49"/>
        <v>0</v>
      </c>
      <c r="AQ127">
        <f t="shared" si="50"/>
        <v>0</v>
      </c>
      <c r="AT127">
        <f t="shared" si="51"/>
        <v>0</v>
      </c>
      <c r="AU127">
        <f t="shared" si="52"/>
        <v>0</v>
      </c>
      <c r="AV127">
        <f t="shared" si="53"/>
        <v>0</v>
      </c>
      <c r="AY127">
        <f t="shared" si="54"/>
        <v>0</v>
      </c>
      <c r="AZ127">
        <f t="shared" si="55"/>
        <v>0</v>
      </c>
      <c r="BA127">
        <f t="shared" si="56"/>
        <v>0</v>
      </c>
      <c r="BD127">
        <f t="shared" si="57"/>
        <v>0</v>
      </c>
      <c r="BE127">
        <f t="shared" si="58"/>
        <v>0</v>
      </c>
      <c r="BF127">
        <f t="shared" si="59"/>
        <v>0</v>
      </c>
    </row>
    <row r="128" spans="3:58" ht="12.75">
      <c r="C128" s="3"/>
      <c r="D128" s="3"/>
      <c r="E128" s="3"/>
      <c r="K128">
        <f t="shared" si="30"/>
        <v>0</v>
      </c>
      <c r="L128">
        <f t="shared" si="31"/>
        <v>0</v>
      </c>
      <c r="M128">
        <f t="shared" si="32"/>
        <v>0</v>
      </c>
      <c r="P128">
        <f t="shared" si="33"/>
        <v>0</v>
      </c>
      <c r="Q128">
        <f t="shared" si="34"/>
        <v>0</v>
      </c>
      <c r="R128">
        <f t="shared" si="35"/>
        <v>0</v>
      </c>
      <c r="U128">
        <f t="shared" si="36"/>
        <v>0</v>
      </c>
      <c r="V128">
        <f t="shared" si="37"/>
        <v>0</v>
      </c>
      <c r="W128">
        <f t="shared" si="38"/>
        <v>0</v>
      </c>
      <c r="Z128">
        <f t="shared" si="39"/>
        <v>0</v>
      </c>
      <c r="AA128">
        <f t="shared" si="40"/>
        <v>0</v>
      </c>
      <c r="AB128">
        <f t="shared" si="41"/>
        <v>0</v>
      </c>
      <c r="AE128">
        <f t="shared" si="42"/>
        <v>0</v>
      </c>
      <c r="AF128">
        <f t="shared" si="43"/>
        <v>0</v>
      </c>
      <c r="AG128">
        <f t="shared" si="44"/>
        <v>0</v>
      </c>
      <c r="AJ128">
        <f t="shared" si="45"/>
        <v>0</v>
      </c>
      <c r="AK128">
        <f t="shared" si="46"/>
        <v>0</v>
      </c>
      <c r="AL128">
        <f t="shared" si="47"/>
        <v>0</v>
      </c>
      <c r="AO128">
        <f t="shared" si="48"/>
        <v>0</v>
      </c>
      <c r="AP128">
        <f t="shared" si="49"/>
        <v>0</v>
      </c>
      <c r="AQ128">
        <f t="shared" si="50"/>
        <v>0</v>
      </c>
      <c r="AT128">
        <f t="shared" si="51"/>
        <v>0</v>
      </c>
      <c r="AU128">
        <f t="shared" si="52"/>
        <v>0</v>
      </c>
      <c r="AV128">
        <f t="shared" si="53"/>
        <v>0</v>
      </c>
      <c r="AY128">
        <f t="shared" si="54"/>
        <v>0</v>
      </c>
      <c r="AZ128">
        <f t="shared" si="55"/>
        <v>0</v>
      </c>
      <c r="BA128">
        <f t="shared" si="56"/>
        <v>0</v>
      </c>
      <c r="BD128">
        <f t="shared" si="57"/>
        <v>0</v>
      </c>
      <c r="BE128">
        <f t="shared" si="58"/>
        <v>0</v>
      </c>
      <c r="BF128">
        <f t="shared" si="59"/>
        <v>0</v>
      </c>
    </row>
    <row r="129" spans="2:58" ht="12.75">
      <c r="B129" t="str">
        <f>+a</f>
        <v>Mossford 6</v>
      </c>
      <c r="C129" s="3">
        <f>+'Averages week by week'!AB48</f>
        <v>8</v>
      </c>
      <c r="D129" s="3" t="s">
        <v>34</v>
      </c>
      <c r="E129" s="3">
        <f>+'Averages week by week'!AB57</f>
        <v>2</v>
      </c>
      <c r="F129" t="str">
        <f>+I</f>
        <v>Mossford 7</v>
      </c>
      <c r="I129">
        <f>+C129</f>
        <v>8</v>
      </c>
      <c r="J129">
        <f>+E129</f>
        <v>2</v>
      </c>
      <c r="K129">
        <f t="shared" si="30"/>
        <v>1</v>
      </c>
      <c r="L129">
        <f t="shared" si="31"/>
        <v>0</v>
      </c>
      <c r="M129">
        <f t="shared" si="32"/>
        <v>0</v>
      </c>
      <c r="P129">
        <f t="shared" si="33"/>
        <v>0</v>
      </c>
      <c r="Q129">
        <f t="shared" si="34"/>
        <v>0</v>
      </c>
      <c r="R129">
        <f t="shared" si="35"/>
        <v>0</v>
      </c>
      <c r="U129">
        <f t="shared" si="36"/>
        <v>0</v>
      </c>
      <c r="V129">
        <f t="shared" si="37"/>
        <v>0</v>
      </c>
      <c r="W129">
        <f t="shared" si="38"/>
        <v>0</v>
      </c>
      <c r="Z129">
        <f t="shared" si="39"/>
        <v>0</v>
      </c>
      <c r="AA129">
        <f t="shared" si="40"/>
        <v>0</v>
      </c>
      <c r="AB129">
        <f t="shared" si="41"/>
        <v>0</v>
      </c>
      <c r="AE129">
        <f t="shared" si="42"/>
        <v>0</v>
      </c>
      <c r="AF129">
        <f t="shared" si="43"/>
        <v>0</v>
      </c>
      <c r="AG129">
        <f t="shared" si="44"/>
        <v>0</v>
      </c>
      <c r="AJ129">
        <f t="shared" si="45"/>
        <v>0</v>
      </c>
      <c r="AK129">
        <f t="shared" si="46"/>
        <v>0</v>
      </c>
      <c r="AL129">
        <f t="shared" si="47"/>
        <v>0</v>
      </c>
      <c r="AO129">
        <f t="shared" si="48"/>
        <v>0</v>
      </c>
      <c r="AP129">
        <f t="shared" si="49"/>
        <v>0</v>
      </c>
      <c r="AQ129">
        <f t="shared" si="50"/>
        <v>0</v>
      </c>
      <c r="AT129">
        <f t="shared" si="51"/>
        <v>0</v>
      </c>
      <c r="AU129">
        <f t="shared" si="52"/>
        <v>0</v>
      </c>
      <c r="AV129">
        <f t="shared" si="53"/>
        <v>0</v>
      </c>
      <c r="AW129">
        <f>+E129</f>
        <v>2</v>
      </c>
      <c r="AX129">
        <f>+C129</f>
        <v>8</v>
      </c>
      <c r="AY129">
        <f t="shared" si="54"/>
        <v>0</v>
      </c>
      <c r="AZ129">
        <f t="shared" si="55"/>
        <v>0</v>
      </c>
      <c r="BA129">
        <f t="shared" si="56"/>
        <v>1</v>
      </c>
      <c r="BD129">
        <f t="shared" si="57"/>
        <v>0</v>
      </c>
      <c r="BE129">
        <f t="shared" si="58"/>
        <v>0</v>
      </c>
      <c r="BF129">
        <f t="shared" si="59"/>
        <v>0</v>
      </c>
    </row>
    <row r="130" spans="2:58" ht="12.75">
      <c r="B130" t="str">
        <f>+B</f>
        <v>Wanstead &amp; Woodford</v>
      </c>
      <c r="C130" s="3">
        <f>+'Averages week by week'!AB113</f>
        <v>3</v>
      </c>
      <c r="D130" s="3" t="s">
        <v>34</v>
      </c>
      <c r="E130" s="3">
        <f>+'Averages week by week'!AB91</f>
        <v>7</v>
      </c>
      <c r="F130" t="str">
        <f>+H</f>
        <v>Rendezvous 2</v>
      </c>
      <c r="K130">
        <f t="shared" si="30"/>
        <v>0</v>
      </c>
      <c r="L130">
        <f t="shared" si="31"/>
        <v>0</v>
      </c>
      <c r="M130">
        <f t="shared" si="32"/>
        <v>0</v>
      </c>
      <c r="N130">
        <f>+C130</f>
        <v>3</v>
      </c>
      <c r="O130">
        <f>+E130</f>
        <v>7</v>
      </c>
      <c r="P130">
        <f t="shared" si="33"/>
        <v>0</v>
      </c>
      <c r="Q130">
        <f t="shared" si="34"/>
        <v>0</v>
      </c>
      <c r="R130">
        <f t="shared" si="35"/>
        <v>1</v>
      </c>
      <c r="U130">
        <f t="shared" si="36"/>
        <v>0</v>
      </c>
      <c r="V130">
        <f t="shared" si="37"/>
        <v>0</v>
      </c>
      <c r="W130">
        <f t="shared" si="38"/>
        <v>0</v>
      </c>
      <c r="Z130">
        <f t="shared" si="39"/>
        <v>0</v>
      </c>
      <c r="AA130">
        <f t="shared" si="40"/>
        <v>0</v>
      </c>
      <c r="AB130">
        <f t="shared" si="41"/>
        <v>0</v>
      </c>
      <c r="AE130">
        <f t="shared" si="42"/>
        <v>0</v>
      </c>
      <c r="AF130">
        <f t="shared" si="43"/>
        <v>0</v>
      </c>
      <c r="AG130">
        <f t="shared" si="44"/>
        <v>0</v>
      </c>
      <c r="AJ130">
        <f t="shared" si="45"/>
        <v>0</v>
      </c>
      <c r="AK130">
        <f t="shared" si="46"/>
        <v>0</v>
      </c>
      <c r="AL130">
        <f t="shared" si="47"/>
        <v>0</v>
      </c>
      <c r="AO130">
        <f t="shared" si="48"/>
        <v>0</v>
      </c>
      <c r="AP130">
        <f t="shared" si="49"/>
        <v>0</v>
      </c>
      <c r="AQ130">
        <f t="shared" si="50"/>
        <v>0</v>
      </c>
      <c r="AR130">
        <f>+E130</f>
        <v>7</v>
      </c>
      <c r="AS130">
        <f>+C130</f>
        <v>3</v>
      </c>
      <c r="AT130">
        <f t="shared" si="51"/>
        <v>1</v>
      </c>
      <c r="AU130">
        <f t="shared" si="52"/>
        <v>0</v>
      </c>
      <c r="AV130">
        <f t="shared" si="53"/>
        <v>0</v>
      </c>
      <c r="AY130">
        <f t="shared" si="54"/>
        <v>0</v>
      </c>
      <c r="AZ130">
        <f t="shared" si="55"/>
        <v>0</v>
      </c>
      <c r="BA130">
        <f t="shared" si="56"/>
        <v>0</v>
      </c>
      <c r="BD130">
        <f t="shared" si="57"/>
        <v>0</v>
      </c>
      <c r="BE130">
        <f t="shared" si="58"/>
        <v>0</v>
      </c>
      <c r="BF130">
        <f t="shared" si="59"/>
        <v>0</v>
      </c>
    </row>
    <row r="131" spans="2:58" ht="12.75">
      <c r="B131" t="str">
        <f>+CC</f>
        <v>Redbridge Social 1</v>
      </c>
      <c r="C131" s="3">
        <f>+'Averages week by week'!AB79</f>
        <v>8</v>
      </c>
      <c r="D131" s="3" t="s">
        <v>34</v>
      </c>
      <c r="E131" s="3">
        <f>+'Averages week by week'!AB68</f>
        <v>2</v>
      </c>
      <c r="F131" t="str">
        <f>+G</f>
        <v>Redbridge 2</v>
      </c>
      <c r="K131">
        <f t="shared" si="30"/>
        <v>0</v>
      </c>
      <c r="L131">
        <f t="shared" si="31"/>
        <v>0</v>
      </c>
      <c r="M131">
        <f t="shared" si="32"/>
        <v>0</v>
      </c>
      <c r="P131">
        <f t="shared" si="33"/>
        <v>0</v>
      </c>
      <c r="Q131">
        <f t="shared" si="34"/>
        <v>0</v>
      </c>
      <c r="R131">
        <f t="shared" si="35"/>
        <v>0</v>
      </c>
      <c r="S131">
        <f>+C131</f>
        <v>8</v>
      </c>
      <c r="T131">
        <f>+E131</f>
        <v>2</v>
      </c>
      <c r="U131">
        <f t="shared" si="36"/>
        <v>1</v>
      </c>
      <c r="V131">
        <f t="shared" si="37"/>
        <v>0</v>
      </c>
      <c r="W131">
        <f t="shared" si="38"/>
        <v>0</v>
      </c>
      <c r="Z131">
        <f t="shared" si="39"/>
        <v>0</v>
      </c>
      <c r="AA131">
        <f t="shared" si="40"/>
        <v>0</v>
      </c>
      <c r="AB131">
        <f t="shared" si="41"/>
        <v>0</v>
      </c>
      <c r="AE131">
        <f t="shared" si="42"/>
        <v>0</v>
      </c>
      <c r="AF131">
        <f t="shared" si="43"/>
        <v>0</v>
      </c>
      <c r="AG131">
        <f t="shared" si="44"/>
        <v>0</v>
      </c>
      <c r="AJ131">
        <f t="shared" si="45"/>
        <v>0</v>
      </c>
      <c r="AK131">
        <f t="shared" si="46"/>
        <v>0</v>
      </c>
      <c r="AL131">
        <f t="shared" si="47"/>
        <v>0</v>
      </c>
      <c r="AM131">
        <f>+E131</f>
        <v>2</v>
      </c>
      <c r="AN131">
        <f>+C131</f>
        <v>8</v>
      </c>
      <c r="AO131">
        <f t="shared" si="48"/>
        <v>0</v>
      </c>
      <c r="AP131">
        <f t="shared" si="49"/>
        <v>0</v>
      </c>
      <c r="AQ131">
        <f t="shared" si="50"/>
        <v>1</v>
      </c>
      <c r="AT131">
        <f t="shared" si="51"/>
        <v>0</v>
      </c>
      <c r="AU131">
        <f t="shared" si="52"/>
        <v>0</v>
      </c>
      <c r="AV131">
        <f t="shared" si="53"/>
        <v>0</v>
      </c>
      <c r="AY131">
        <f t="shared" si="54"/>
        <v>0</v>
      </c>
      <c r="AZ131">
        <f t="shared" si="55"/>
        <v>0</v>
      </c>
      <c r="BA131">
        <f t="shared" si="56"/>
        <v>0</v>
      </c>
      <c r="BD131">
        <f t="shared" si="57"/>
        <v>0</v>
      </c>
      <c r="BE131">
        <f t="shared" si="58"/>
        <v>0</v>
      </c>
      <c r="BF131">
        <f t="shared" si="59"/>
        <v>0</v>
      </c>
    </row>
    <row r="132" spans="2:58" ht="12.75">
      <c r="B132" t="str">
        <f>+D</f>
        <v>Heathcote 4</v>
      </c>
      <c r="C132" s="3">
        <f>+'Averages week by week'!AB36</f>
        <v>6</v>
      </c>
      <c r="D132" s="3" t="s">
        <v>34</v>
      </c>
      <c r="E132" s="3">
        <f>+'Averages week by week'!AB127</f>
        <v>0</v>
      </c>
      <c r="F132" t="str">
        <f>+F</f>
        <v>Woodlands 2</v>
      </c>
      <c r="K132">
        <f t="shared" si="30"/>
        <v>0</v>
      </c>
      <c r="L132">
        <f t="shared" si="31"/>
        <v>0</v>
      </c>
      <c r="M132">
        <f t="shared" si="32"/>
        <v>0</v>
      </c>
      <c r="P132">
        <f t="shared" si="33"/>
        <v>0</v>
      </c>
      <c r="Q132">
        <f t="shared" si="34"/>
        <v>0</v>
      </c>
      <c r="R132">
        <f t="shared" si="35"/>
        <v>0</v>
      </c>
      <c r="U132">
        <f t="shared" si="36"/>
        <v>0</v>
      </c>
      <c r="V132">
        <f t="shared" si="37"/>
        <v>0</v>
      </c>
      <c r="W132">
        <f t="shared" si="38"/>
        <v>0</v>
      </c>
      <c r="X132">
        <f>+C132</f>
        <v>6</v>
      </c>
      <c r="Y132">
        <f>+E132</f>
        <v>0</v>
      </c>
      <c r="Z132">
        <f t="shared" si="39"/>
        <v>1</v>
      </c>
      <c r="AA132">
        <f t="shared" si="40"/>
        <v>0</v>
      </c>
      <c r="AB132">
        <f t="shared" si="41"/>
        <v>0</v>
      </c>
      <c r="AE132">
        <f t="shared" si="42"/>
        <v>0</v>
      </c>
      <c r="AF132">
        <f t="shared" si="43"/>
        <v>0</v>
      </c>
      <c r="AG132">
        <f t="shared" si="44"/>
        <v>0</v>
      </c>
      <c r="AH132">
        <f>+E132</f>
        <v>0</v>
      </c>
      <c r="AI132">
        <f>+C132</f>
        <v>6</v>
      </c>
      <c r="AJ132">
        <f t="shared" si="45"/>
        <v>0</v>
      </c>
      <c r="AK132">
        <f t="shared" si="46"/>
        <v>0</v>
      </c>
      <c r="AL132">
        <f t="shared" si="47"/>
        <v>1</v>
      </c>
      <c r="AO132">
        <f t="shared" si="48"/>
        <v>0</v>
      </c>
      <c r="AP132">
        <f t="shared" si="49"/>
        <v>0</v>
      </c>
      <c r="AQ132">
        <f t="shared" si="50"/>
        <v>0</v>
      </c>
      <c r="AT132">
        <f t="shared" si="51"/>
        <v>0</v>
      </c>
      <c r="AU132">
        <f t="shared" si="52"/>
        <v>0</v>
      </c>
      <c r="AV132">
        <f t="shared" si="53"/>
        <v>0</v>
      </c>
      <c r="AY132">
        <f t="shared" si="54"/>
        <v>0</v>
      </c>
      <c r="AZ132">
        <f t="shared" si="55"/>
        <v>0</v>
      </c>
      <c r="BA132">
        <f t="shared" si="56"/>
        <v>0</v>
      </c>
      <c r="BD132">
        <f t="shared" si="57"/>
        <v>0</v>
      </c>
      <c r="BE132">
        <f t="shared" si="58"/>
        <v>0</v>
      </c>
      <c r="BF132">
        <f t="shared" si="59"/>
        <v>0</v>
      </c>
    </row>
    <row r="133" spans="2:58" ht="12.75">
      <c r="B133" t="str">
        <f>+E</f>
        <v>Grove</v>
      </c>
      <c r="C133" s="3">
        <f>+'Averages week by week'!AB18</f>
        <v>5</v>
      </c>
      <c r="D133" s="3" t="s">
        <v>34</v>
      </c>
      <c r="E133" s="3">
        <f>+'Averages week by week'!AB103</f>
        <v>5</v>
      </c>
      <c r="F133" t="str">
        <f>+J</f>
        <v>RTTL 3</v>
      </c>
      <c r="K133">
        <f t="shared" si="30"/>
        <v>0</v>
      </c>
      <c r="L133">
        <f t="shared" si="31"/>
        <v>0</v>
      </c>
      <c r="M133">
        <f t="shared" si="32"/>
        <v>0</v>
      </c>
      <c r="P133">
        <f t="shared" si="33"/>
        <v>0</v>
      </c>
      <c r="Q133">
        <f t="shared" si="34"/>
        <v>0</v>
      </c>
      <c r="R133">
        <f t="shared" si="35"/>
        <v>0</v>
      </c>
      <c r="U133">
        <f t="shared" si="36"/>
        <v>0</v>
      </c>
      <c r="V133">
        <f t="shared" si="37"/>
        <v>0</v>
      </c>
      <c r="W133">
        <f t="shared" si="38"/>
        <v>0</v>
      </c>
      <c r="Z133">
        <f t="shared" si="39"/>
        <v>0</v>
      </c>
      <c r="AA133">
        <f t="shared" si="40"/>
        <v>0</v>
      </c>
      <c r="AB133">
        <f t="shared" si="41"/>
        <v>0</v>
      </c>
      <c r="AC133">
        <f>+C133</f>
        <v>5</v>
      </c>
      <c r="AD133">
        <f>+E133</f>
        <v>5</v>
      </c>
      <c r="AE133">
        <f>IF(((AC133+AD133)&gt;3),IF(AC133&gt;AD133,1,0),0)</f>
        <v>0</v>
      </c>
      <c r="AF133">
        <f t="shared" si="43"/>
        <v>1</v>
      </c>
      <c r="AG133">
        <f t="shared" si="44"/>
        <v>0</v>
      </c>
      <c r="AJ133">
        <f t="shared" si="45"/>
        <v>0</v>
      </c>
      <c r="AK133">
        <f t="shared" si="46"/>
        <v>0</v>
      </c>
      <c r="AL133">
        <f t="shared" si="47"/>
        <v>0</v>
      </c>
      <c r="AO133">
        <f t="shared" si="48"/>
        <v>0</v>
      </c>
      <c r="AP133">
        <f t="shared" si="49"/>
        <v>0</v>
      </c>
      <c r="AQ133">
        <f t="shared" si="50"/>
        <v>0</v>
      </c>
      <c r="AT133">
        <f t="shared" si="51"/>
        <v>0</v>
      </c>
      <c r="AU133">
        <f t="shared" si="52"/>
        <v>0</v>
      </c>
      <c r="AV133">
        <f t="shared" si="53"/>
        <v>0</v>
      </c>
      <c r="AY133">
        <f t="shared" si="54"/>
        <v>0</v>
      </c>
      <c r="AZ133">
        <f t="shared" si="55"/>
        <v>0</v>
      </c>
      <c r="BA133">
        <f t="shared" si="56"/>
        <v>0</v>
      </c>
      <c r="BB133">
        <f>+E133</f>
        <v>5</v>
      </c>
      <c r="BC133">
        <f>+C133</f>
        <v>5</v>
      </c>
      <c r="BD133">
        <f t="shared" si="57"/>
        <v>0</v>
      </c>
      <c r="BE133">
        <f t="shared" si="58"/>
        <v>1</v>
      </c>
      <c r="BF133">
        <f t="shared" si="59"/>
        <v>0</v>
      </c>
    </row>
    <row r="134" spans="3:58" ht="12.75">
      <c r="C134" s="3"/>
      <c r="D134" s="3"/>
      <c r="E134" s="3"/>
      <c r="K134">
        <f t="shared" si="30"/>
        <v>0</v>
      </c>
      <c r="L134">
        <f t="shared" si="31"/>
        <v>0</v>
      </c>
      <c r="M134">
        <f t="shared" si="32"/>
        <v>0</v>
      </c>
      <c r="P134">
        <f t="shared" si="33"/>
        <v>0</v>
      </c>
      <c r="Q134">
        <f t="shared" si="34"/>
        <v>0</v>
      </c>
      <c r="R134">
        <f t="shared" si="35"/>
        <v>0</v>
      </c>
      <c r="U134">
        <f t="shared" si="36"/>
        <v>0</v>
      </c>
      <c r="V134">
        <f t="shared" si="37"/>
        <v>0</v>
      </c>
      <c r="W134">
        <f t="shared" si="38"/>
        <v>0</v>
      </c>
      <c r="Z134">
        <f t="shared" si="39"/>
        <v>0</v>
      </c>
      <c r="AA134">
        <f t="shared" si="40"/>
        <v>0</v>
      </c>
      <c r="AB134">
        <f t="shared" si="41"/>
        <v>0</v>
      </c>
      <c r="AE134">
        <f t="shared" si="42"/>
        <v>0</v>
      </c>
      <c r="AF134">
        <f t="shared" si="43"/>
        <v>0</v>
      </c>
      <c r="AG134">
        <f t="shared" si="44"/>
        <v>0</v>
      </c>
      <c r="AJ134">
        <f t="shared" si="45"/>
        <v>0</v>
      </c>
      <c r="AK134">
        <f t="shared" si="46"/>
        <v>0</v>
      </c>
      <c r="AL134">
        <f t="shared" si="47"/>
        <v>0</v>
      </c>
      <c r="AO134">
        <f t="shared" si="48"/>
        <v>0</v>
      </c>
      <c r="AP134">
        <f t="shared" si="49"/>
        <v>0</v>
      </c>
      <c r="AQ134">
        <f t="shared" si="50"/>
        <v>0</v>
      </c>
      <c r="AT134">
        <f t="shared" si="51"/>
        <v>0</v>
      </c>
      <c r="AU134">
        <f t="shared" si="52"/>
        <v>0</v>
      </c>
      <c r="AV134">
        <f t="shared" si="53"/>
        <v>0</v>
      </c>
      <c r="AY134">
        <f t="shared" si="54"/>
        <v>0</v>
      </c>
      <c r="AZ134">
        <f t="shared" si="55"/>
        <v>0</v>
      </c>
      <c r="BA134">
        <f t="shared" si="56"/>
        <v>0</v>
      </c>
      <c r="BD134">
        <f t="shared" si="57"/>
        <v>0</v>
      </c>
      <c r="BE134">
        <f t="shared" si="58"/>
        <v>0</v>
      </c>
      <c r="BF134">
        <f t="shared" si="59"/>
        <v>0</v>
      </c>
    </row>
    <row r="135" spans="1:58" ht="12.75">
      <c r="A135" s="2" t="s">
        <v>183</v>
      </c>
      <c r="C135" s="3"/>
      <c r="D135" s="3"/>
      <c r="E135" s="3"/>
      <c r="F135" s="1">
        <f>+F127+7</f>
        <v>38383</v>
      </c>
      <c r="K135">
        <f t="shared" si="30"/>
        <v>0</v>
      </c>
      <c r="L135">
        <f t="shared" si="31"/>
        <v>0</v>
      </c>
      <c r="M135">
        <f t="shared" si="32"/>
        <v>0</v>
      </c>
      <c r="P135">
        <f t="shared" si="33"/>
        <v>0</v>
      </c>
      <c r="Q135">
        <f t="shared" si="34"/>
        <v>0</v>
      </c>
      <c r="R135">
        <f t="shared" si="35"/>
        <v>0</v>
      </c>
      <c r="U135">
        <f t="shared" si="36"/>
        <v>0</v>
      </c>
      <c r="V135">
        <f t="shared" si="37"/>
        <v>0</v>
      </c>
      <c r="W135">
        <f t="shared" si="38"/>
        <v>0</v>
      </c>
      <c r="Z135">
        <f t="shared" si="39"/>
        <v>0</v>
      </c>
      <c r="AA135">
        <f t="shared" si="40"/>
        <v>0</v>
      </c>
      <c r="AB135">
        <f t="shared" si="41"/>
        <v>0</v>
      </c>
      <c r="AE135">
        <f t="shared" si="42"/>
        <v>0</v>
      </c>
      <c r="AF135">
        <f t="shared" si="43"/>
        <v>0</v>
      </c>
      <c r="AG135">
        <f t="shared" si="44"/>
        <v>0</v>
      </c>
      <c r="AJ135">
        <f t="shared" si="45"/>
        <v>0</v>
      </c>
      <c r="AK135">
        <f t="shared" si="46"/>
        <v>0</v>
      </c>
      <c r="AL135">
        <f t="shared" si="47"/>
        <v>0</v>
      </c>
      <c r="AO135">
        <f t="shared" si="48"/>
        <v>0</v>
      </c>
      <c r="AP135">
        <f t="shared" si="49"/>
        <v>0</v>
      </c>
      <c r="AQ135">
        <f t="shared" si="50"/>
        <v>0</v>
      </c>
      <c r="AT135">
        <f t="shared" si="51"/>
        <v>0</v>
      </c>
      <c r="AU135">
        <f t="shared" si="52"/>
        <v>0</v>
      </c>
      <c r="AV135">
        <f t="shared" si="53"/>
        <v>0</v>
      </c>
      <c r="AY135">
        <f t="shared" si="54"/>
        <v>0</v>
      </c>
      <c r="AZ135">
        <f t="shared" si="55"/>
        <v>0</v>
      </c>
      <c r="BA135">
        <f t="shared" si="56"/>
        <v>0</v>
      </c>
      <c r="BD135">
        <f t="shared" si="57"/>
        <v>0</v>
      </c>
      <c r="BE135">
        <f t="shared" si="58"/>
        <v>0</v>
      </c>
      <c r="BF135">
        <f t="shared" si="59"/>
        <v>0</v>
      </c>
    </row>
    <row r="136" spans="3:58" ht="12.75">
      <c r="C136" s="3"/>
      <c r="D136" s="3"/>
      <c r="E136" s="3"/>
      <c r="K136">
        <f t="shared" si="30"/>
        <v>0</v>
      </c>
      <c r="L136">
        <f t="shared" si="31"/>
        <v>0</v>
      </c>
      <c r="M136">
        <f t="shared" si="32"/>
        <v>0</v>
      </c>
      <c r="P136">
        <f t="shared" si="33"/>
        <v>0</v>
      </c>
      <c r="Q136">
        <f t="shared" si="34"/>
        <v>0</v>
      </c>
      <c r="R136">
        <f t="shared" si="35"/>
        <v>0</v>
      </c>
      <c r="U136">
        <f t="shared" si="36"/>
        <v>0</v>
      </c>
      <c r="V136">
        <f t="shared" si="37"/>
        <v>0</v>
      </c>
      <c r="W136">
        <f t="shared" si="38"/>
        <v>0</v>
      </c>
      <c r="Z136">
        <f t="shared" si="39"/>
        <v>0</v>
      </c>
      <c r="AA136">
        <f t="shared" si="40"/>
        <v>0</v>
      </c>
      <c r="AB136">
        <f t="shared" si="41"/>
        <v>0</v>
      </c>
      <c r="AE136">
        <f t="shared" si="42"/>
        <v>0</v>
      </c>
      <c r="AF136">
        <f t="shared" si="43"/>
        <v>0</v>
      </c>
      <c r="AG136">
        <f t="shared" si="44"/>
        <v>0</v>
      </c>
      <c r="AJ136">
        <f t="shared" si="45"/>
        <v>0</v>
      </c>
      <c r="AK136">
        <f t="shared" si="46"/>
        <v>0</v>
      </c>
      <c r="AL136">
        <f t="shared" si="47"/>
        <v>0</v>
      </c>
      <c r="AO136">
        <f t="shared" si="48"/>
        <v>0</v>
      </c>
      <c r="AP136">
        <f t="shared" si="49"/>
        <v>0</v>
      </c>
      <c r="AQ136">
        <f t="shared" si="50"/>
        <v>0</v>
      </c>
      <c r="AT136">
        <f t="shared" si="51"/>
        <v>0</v>
      </c>
      <c r="AU136">
        <f t="shared" si="52"/>
        <v>0</v>
      </c>
      <c r="AV136">
        <f t="shared" si="53"/>
        <v>0</v>
      </c>
      <c r="AY136">
        <f t="shared" si="54"/>
        <v>0</v>
      </c>
      <c r="AZ136">
        <f t="shared" si="55"/>
        <v>0</v>
      </c>
      <c r="BA136">
        <f t="shared" si="56"/>
        <v>0</v>
      </c>
      <c r="BD136">
        <f t="shared" si="57"/>
        <v>0</v>
      </c>
      <c r="BE136">
        <f t="shared" si="58"/>
        <v>0</v>
      </c>
      <c r="BF136">
        <f t="shared" si="59"/>
        <v>0</v>
      </c>
    </row>
    <row r="137" spans="2:58" ht="12.75">
      <c r="B137" t="str">
        <f>+H</f>
        <v>Rendezvous 2</v>
      </c>
      <c r="C137" s="3">
        <f>+'Averages week by week'!AD91</f>
        <v>8</v>
      </c>
      <c r="D137" s="3" t="s">
        <v>34</v>
      </c>
      <c r="E137" s="3">
        <f>+'Averages week by week'!AD48</f>
        <v>2</v>
      </c>
      <c r="F137" t="str">
        <f>+a</f>
        <v>Mossford 6</v>
      </c>
      <c r="I137">
        <f>+E137</f>
        <v>2</v>
      </c>
      <c r="J137">
        <f>+C137</f>
        <v>8</v>
      </c>
      <c r="K137">
        <f t="shared" si="30"/>
        <v>0</v>
      </c>
      <c r="L137">
        <f t="shared" si="31"/>
        <v>0</v>
      </c>
      <c r="M137">
        <f t="shared" si="32"/>
        <v>1</v>
      </c>
      <c r="P137">
        <f t="shared" si="33"/>
        <v>0</v>
      </c>
      <c r="Q137">
        <f t="shared" si="34"/>
        <v>0</v>
      </c>
      <c r="R137">
        <f t="shared" si="35"/>
        <v>0</v>
      </c>
      <c r="U137">
        <f t="shared" si="36"/>
        <v>0</v>
      </c>
      <c r="V137">
        <f t="shared" si="37"/>
        <v>0</v>
      </c>
      <c r="W137">
        <f t="shared" si="38"/>
        <v>0</v>
      </c>
      <c r="Z137">
        <f t="shared" si="39"/>
        <v>0</v>
      </c>
      <c r="AA137">
        <f t="shared" si="40"/>
        <v>0</v>
      </c>
      <c r="AB137">
        <f t="shared" si="41"/>
        <v>0</v>
      </c>
      <c r="AE137">
        <f t="shared" si="42"/>
        <v>0</v>
      </c>
      <c r="AF137">
        <f t="shared" si="43"/>
        <v>0</v>
      </c>
      <c r="AG137">
        <f t="shared" si="44"/>
        <v>0</v>
      </c>
      <c r="AJ137">
        <f t="shared" si="45"/>
        <v>0</v>
      </c>
      <c r="AK137">
        <f t="shared" si="46"/>
        <v>0</v>
      </c>
      <c r="AL137">
        <f t="shared" si="47"/>
        <v>0</v>
      </c>
      <c r="AO137">
        <f t="shared" si="48"/>
        <v>0</v>
      </c>
      <c r="AP137">
        <f t="shared" si="49"/>
        <v>0</v>
      </c>
      <c r="AQ137">
        <f t="shared" si="50"/>
        <v>0</v>
      </c>
      <c r="AR137">
        <f>+C137</f>
        <v>8</v>
      </c>
      <c r="AS137">
        <f>+E137</f>
        <v>2</v>
      </c>
      <c r="AT137">
        <f t="shared" si="51"/>
        <v>1</v>
      </c>
      <c r="AU137">
        <f t="shared" si="52"/>
        <v>0</v>
      </c>
      <c r="AV137">
        <f t="shared" si="53"/>
        <v>0</v>
      </c>
      <c r="AY137">
        <f t="shared" si="54"/>
        <v>0</v>
      </c>
      <c r="AZ137">
        <f t="shared" si="55"/>
        <v>0</v>
      </c>
      <c r="BA137">
        <f t="shared" si="56"/>
        <v>0</v>
      </c>
      <c r="BD137">
        <f t="shared" si="57"/>
        <v>0</v>
      </c>
      <c r="BE137">
        <f t="shared" si="58"/>
        <v>0</v>
      </c>
      <c r="BF137">
        <f t="shared" si="59"/>
        <v>0</v>
      </c>
    </row>
    <row r="138" spans="2:58" ht="12.75">
      <c r="B138" t="str">
        <f>+G</f>
        <v>Redbridge 2</v>
      </c>
      <c r="C138" s="3">
        <f>+'Averages week by week'!AD68</f>
        <v>3</v>
      </c>
      <c r="D138" s="3" t="s">
        <v>34</v>
      </c>
      <c r="E138" s="3">
        <f>+'Averages week by week'!AD113</f>
        <v>7</v>
      </c>
      <c r="F138" t="str">
        <f>+B</f>
        <v>Wanstead &amp; Woodford</v>
      </c>
      <c r="K138">
        <f t="shared" si="30"/>
        <v>0</v>
      </c>
      <c r="L138">
        <f t="shared" si="31"/>
        <v>0</v>
      </c>
      <c r="M138">
        <f t="shared" si="32"/>
        <v>0</v>
      </c>
      <c r="N138">
        <f>+E138</f>
        <v>7</v>
      </c>
      <c r="O138">
        <f>+C138</f>
        <v>3</v>
      </c>
      <c r="P138">
        <f t="shared" si="33"/>
        <v>1</v>
      </c>
      <c r="Q138">
        <f t="shared" si="34"/>
        <v>0</v>
      </c>
      <c r="R138">
        <f t="shared" si="35"/>
        <v>0</v>
      </c>
      <c r="U138">
        <f t="shared" si="36"/>
        <v>0</v>
      </c>
      <c r="V138">
        <f t="shared" si="37"/>
        <v>0</v>
      </c>
      <c r="W138">
        <f t="shared" si="38"/>
        <v>0</v>
      </c>
      <c r="Z138">
        <f t="shared" si="39"/>
        <v>0</v>
      </c>
      <c r="AA138">
        <f t="shared" si="40"/>
        <v>0</v>
      </c>
      <c r="AB138">
        <f t="shared" si="41"/>
        <v>0</v>
      </c>
      <c r="AE138">
        <f t="shared" si="42"/>
        <v>0</v>
      </c>
      <c r="AF138">
        <f t="shared" si="43"/>
        <v>0</v>
      </c>
      <c r="AG138">
        <f t="shared" si="44"/>
        <v>0</v>
      </c>
      <c r="AJ138">
        <f t="shared" si="45"/>
        <v>0</v>
      </c>
      <c r="AK138">
        <f t="shared" si="46"/>
        <v>0</v>
      </c>
      <c r="AL138">
        <f t="shared" si="47"/>
        <v>0</v>
      </c>
      <c r="AM138">
        <f>+C138</f>
        <v>3</v>
      </c>
      <c r="AN138">
        <f>+E138</f>
        <v>7</v>
      </c>
      <c r="AO138">
        <f t="shared" si="48"/>
        <v>0</v>
      </c>
      <c r="AP138">
        <f t="shared" si="49"/>
        <v>0</v>
      </c>
      <c r="AQ138">
        <f t="shared" si="50"/>
        <v>1</v>
      </c>
      <c r="AT138">
        <f t="shared" si="51"/>
        <v>0</v>
      </c>
      <c r="AU138">
        <f t="shared" si="52"/>
        <v>0</v>
      </c>
      <c r="AV138">
        <f t="shared" si="53"/>
        <v>0</v>
      </c>
      <c r="AY138">
        <f t="shared" si="54"/>
        <v>0</v>
      </c>
      <c r="AZ138">
        <f t="shared" si="55"/>
        <v>0</v>
      </c>
      <c r="BA138">
        <f t="shared" si="56"/>
        <v>0</v>
      </c>
      <c r="BD138">
        <f t="shared" si="57"/>
        <v>0</v>
      </c>
      <c r="BE138">
        <f t="shared" si="58"/>
        <v>0</v>
      </c>
      <c r="BF138">
        <f t="shared" si="59"/>
        <v>0</v>
      </c>
    </row>
    <row r="139" spans="2:58" ht="12.75">
      <c r="B139" t="str">
        <f>+F</f>
        <v>Woodlands 2</v>
      </c>
      <c r="C139" s="3">
        <f>+'Averages week by week'!AD127</f>
        <v>1</v>
      </c>
      <c r="D139" s="3" t="s">
        <v>34</v>
      </c>
      <c r="E139" s="3">
        <f>+'Averages week by week'!AD79</f>
        <v>9</v>
      </c>
      <c r="F139" t="str">
        <f>+CC</f>
        <v>Redbridge Social 1</v>
      </c>
      <c r="K139">
        <f t="shared" si="30"/>
        <v>0</v>
      </c>
      <c r="L139">
        <f t="shared" si="31"/>
        <v>0</v>
      </c>
      <c r="M139">
        <f t="shared" si="32"/>
        <v>0</v>
      </c>
      <c r="P139">
        <f t="shared" si="33"/>
        <v>0</v>
      </c>
      <c r="Q139">
        <f t="shared" si="34"/>
        <v>0</v>
      </c>
      <c r="R139">
        <f t="shared" si="35"/>
        <v>0</v>
      </c>
      <c r="S139">
        <f>+E139</f>
        <v>9</v>
      </c>
      <c r="T139">
        <f>+C139</f>
        <v>1</v>
      </c>
      <c r="U139">
        <f t="shared" si="36"/>
        <v>1</v>
      </c>
      <c r="V139">
        <f t="shared" si="37"/>
        <v>0</v>
      </c>
      <c r="W139">
        <f t="shared" si="38"/>
        <v>0</v>
      </c>
      <c r="Z139">
        <f t="shared" si="39"/>
        <v>0</v>
      </c>
      <c r="AA139">
        <f t="shared" si="40"/>
        <v>0</v>
      </c>
      <c r="AB139">
        <f t="shared" si="41"/>
        <v>0</v>
      </c>
      <c r="AE139">
        <f t="shared" si="42"/>
        <v>0</v>
      </c>
      <c r="AF139">
        <f t="shared" si="43"/>
        <v>0</v>
      </c>
      <c r="AG139">
        <f t="shared" si="44"/>
        <v>0</v>
      </c>
      <c r="AH139">
        <f>+C139</f>
        <v>1</v>
      </c>
      <c r="AI139">
        <f>+E139</f>
        <v>9</v>
      </c>
      <c r="AJ139">
        <f t="shared" si="45"/>
        <v>0</v>
      </c>
      <c r="AK139">
        <f t="shared" si="46"/>
        <v>0</v>
      </c>
      <c r="AL139">
        <f t="shared" si="47"/>
        <v>1</v>
      </c>
      <c r="AO139">
        <f t="shared" si="48"/>
        <v>0</v>
      </c>
      <c r="AP139">
        <f t="shared" si="49"/>
        <v>0</v>
      </c>
      <c r="AQ139">
        <f t="shared" si="50"/>
        <v>0</v>
      </c>
      <c r="AT139">
        <f t="shared" si="51"/>
        <v>0</v>
      </c>
      <c r="AU139">
        <f t="shared" si="52"/>
        <v>0</v>
      </c>
      <c r="AV139">
        <f t="shared" si="53"/>
        <v>0</v>
      </c>
      <c r="AY139">
        <f t="shared" si="54"/>
        <v>0</v>
      </c>
      <c r="AZ139">
        <f t="shared" si="55"/>
        <v>0</v>
      </c>
      <c r="BA139">
        <f t="shared" si="56"/>
        <v>0</v>
      </c>
      <c r="BD139">
        <f t="shared" si="57"/>
        <v>0</v>
      </c>
      <c r="BE139">
        <f t="shared" si="58"/>
        <v>0</v>
      </c>
      <c r="BF139">
        <f t="shared" si="59"/>
        <v>0</v>
      </c>
    </row>
    <row r="140" spans="2:58" ht="12.75">
      <c r="B140" t="str">
        <f>+E</f>
        <v>Grove</v>
      </c>
      <c r="C140" s="3">
        <f>+'Averages week by week'!AD18</f>
        <v>5</v>
      </c>
      <c r="D140" s="3" t="s">
        <v>34</v>
      </c>
      <c r="E140" s="3">
        <f>+'Averages week by week'!AD36</f>
        <v>5</v>
      </c>
      <c r="F140" t="str">
        <f>+D</f>
        <v>Heathcote 4</v>
      </c>
      <c r="K140">
        <f t="shared" si="30"/>
        <v>0</v>
      </c>
      <c r="L140">
        <f t="shared" si="31"/>
        <v>0</v>
      </c>
      <c r="M140">
        <f t="shared" si="32"/>
        <v>0</v>
      </c>
      <c r="P140">
        <f t="shared" si="33"/>
        <v>0</v>
      </c>
      <c r="Q140">
        <f t="shared" si="34"/>
        <v>0</v>
      </c>
      <c r="R140">
        <f t="shared" si="35"/>
        <v>0</v>
      </c>
      <c r="U140">
        <f t="shared" si="36"/>
        <v>0</v>
      </c>
      <c r="V140">
        <f t="shared" si="37"/>
        <v>0</v>
      </c>
      <c r="W140">
        <f t="shared" si="38"/>
        <v>0</v>
      </c>
      <c r="X140">
        <f>+E140</f>
        <v>5</v>
      </c>
      <c r="Y140">
        <f>+C140</f>
        <v>5</v>
      </c>
      <c r="Z140">
        <f t="shared" si="39"/>
        <v>0</v>
      </c>
      <c r="AA140">
        <f t="shared" si="40"/>
        <v>1</v>
      </c>
      <c r="AB140">
        <f t="shared" si="41"/>
        <v>0</v>
      </c>
      <c r="AC140">
        <f>+C140</f>
        <v>5</v>
      </c>
      <c r="AD140">
        <f>+E140</f>
        <v>5</v>
      </c>
      <c r="AE140">
        <f t="shared" si="42"/>
        <v>0</v>
      </c>
      <c r="AF140">
        <f t="shared" si="43"/>
        <v>1</v>
      </c>
      <c r="AG140">
        <f t="shared" si="44"/>
        <v>0</v>
      </c>
      <c r="AJ140">
        <f t="shared" si="45"/>
        <v>0</v>
      </c>
      <c r="AK140">
        <f t="shared" si="46"/>
        <v>0</v>
      </c>
      <c r="AL140">
        <f t="shared" si="47"/>
        <v>0</v>
      </c>
      <c r="AO140">
        <f t="shared" si="48"/>
        <v>0</v>
      </c>
      <c r="AP140">
        <f t="shared" si="49"/>
        <v>0</v>
      </c>
      <c r="AQ140">
        <f t="shared" si="50"/>
        <v>0</v>
      </c>
      <c r="AT140">
        <f t="shared" si="51"/>
        <v>0</v>
      </c>
      <c r="AU140">
        <f t="shared" si="52"/>
        <v>0</v>
      </c>
      <c r="AV140">
        <f t="shared" si="53"/>
        <v>0</v>
      </c>
      <c r="AY140">
        <f t="shared" si="54"/>
        <v>0</v>
      </c>
      <c r="AZ140">
        <f t="shared" si="55"/>
        <v>0</v>
      </c>
      <c r="BA140">
        <f t="shared" si="56"/>
        <v>0</v>
      </c>
      <c r="BD140">
        <f t="shared" si="57"/>
        <v>0</v>
      </c>
      <c r="BE140">
        <f t="shared" si="58"/>
        <v>0</v>
      </c>
      <c r="BF140">
        <f t="shared" si="59"/>
        <v>0</v>
      </c>
    </row>
    <row r="141" spans="2:58" ht="12.75">
      <c r="B141" t="str">
        <f>+I</f>
        <v>Mossford 7</v>
      </c>
      <c r="C141" s="3">
        <f>+'Averages week by week'!AD57</f>
        <v>0</v>
      </c>
      <c r="D141" s="3" t="s">
        <v>34</v>
      </c>
      <c r="E141" s="3">
        <f>+'Averages week by week'!AD103</f>
        <v>10</v>
      </c>
      <c r="F141" t="str">
        <f>+J</f>
        <v>RTTL 3</v>
      </c>
      <c r="G141" s="7"/>
      <c r="K141">
        <f t="shared" si="30"/>
        <v>0</v>
      </c>
      <c r="L141">
        <f t="shared" si="31"/>
        <v>0</v>
      </c>
      <c r="M141">
        <f t="shared" si="32"/>
        <v>0</v>
      </c>
      <c r="P141">
        <f t="shared" si="33"/>
        <v>0</v>
      </c>
      <c r="Q141">
        <f t="shared" si="34"/>
        <v>0</v>
      </c>
      <c r="R141">
        <f t="shared" si="35"/>
        <v>0</v>
      </c>
      <c r="U141">
        <f t="shared" si="36"/>
        <v>0</v>
      </c>
      <c r="V141">
        <f t="shared" si="37"/>
        <v>0</v>
      </c>
      <c r="W141">
        <f t="shared" si="38"/>
        <v>0</v>
      </c>
      <c r="Z141">
        <f t="shared" si="39"/>
        <v>0</v>
      </c>
      <c r="AA141">
        <f t="shared" si="40"/>
        <v>0</v>
      </c>
      <c r="AB141">
        <f t="shared" si="41"/>
        <v>0</v>
      </c>
      <c r="AE141">
        <f t="shared" si="42"/>
        <v>0</v>
      </c>
      <c r="AF141">
        <f t="shared" si="43"/>
        <v>0</v>
      </c>
      <c r="AG141">
        <f t="shared" si="44"/>
        <v>0</v>
      </c>
      <c r="AJ141">
        <f t="shared" si="45"/>
        <v>0</v>
      </c>
      <c r="AK141">
        <f t="shared" si="46"/>
        <v>0</v>
      </c>
      <c r="AL141">
        <f t="shared" si="47"/>
        <v>0</v>
      </c>
      <c r="AO141">
        <f t="shared" si="48"/>
        <v>0</v>
      </c>
      <c r="AP141">
        <f t="shared" si="49"/>
        <v>0</v>
      </c>
      <c r="AQ141">
        <f t="shared" si="50"/>
        <v>0</v>
      </c>
      <c r="AT141">
        <f t="shared" si="51"/>
        <v>0</v>
      </c>
      <c r="AU141">
        <f t="shared" si="52"/>
        <v>0</v>
      </c>
      <c r="AV141">
        <f t="shared" si="53"/>
        <v>0</v>
      </c>
      <c r="AW141">
        <f>+C141</f>
        <v>0</v>
      </c>
      <c r="AX141">
        <f>+E141</f>
        <v>10</v>
      </c>
      <c r="AY141">
        <f t="shared" si="54"/>
        <v>0</v>
      </c>
      <c r="AZ141">
        <f t="shared" si="55"/>
        <v>0</v>
      </c>
      <c r="BA141">
        <f t="shared" si="56"/>
        <v>1</v>
      </c>
      <c r="BB141">
        <f>+E141</f>
        <v>10</v>
      </c>
      <c r="BC141">
        <f>+C141</f>
        <v>0</v>
      </c>
      <c r="BD141">
        <f t="shared" si="57"/>
        <v>1</v>
      </c>
      <c r="BE141">
        <f t="shared" si="58"/>
        <v>0</v>
      </c>
      <c r="BF141">
        <f t="shared" si="59"/>
        <v>0</v>
      </c>
    </row>
    <row r="142" spans="3:58" ht="12.75">
      <c r="C142" s="3"/>
      <c r="D142" s="3"/>
      <c r="E142" s="3"/>
      <c r="K142">
        <f t="shared" si="30"/>
        <v>0</v>
      </c>
      <c r="L142">
        <f t="shared" si="31"/>
        <v>0</v>
      </c>
      <c r="M142">
        <f t="shared" si="32"/>
        <v>0</v>
      </c>
      <c r="P142">
        <f t="shared" si="33"/>
        <v>0</v>
      </c>
      <c r="Q142">
        <f t="shared" si="34"/>
        <v>0</v>
      </c>
      <c r="R142">
        <f t="shared" si="35"/>
        <v>0</v>
      </c>
      <c r="U142">
        <f t="shared" si="36"/>
        <v>0</v>
      </c>
      <c r="V142">
        <f t="shared" si="37"/>
        <v>0</v>
      </c>
      <c r="W142">
        <f t="shared" si="38"/>
        <v>0</v>
      </c>
      <c r="Z142">
        <f t="shared" si="39"/>
        <v>0</v>
      </c>
      <c r="AA142">
        <f t="shared" si="40"/>
        <v>0</v>
      </c>
      <c r="AB142">
        <f t="shared" si="41"/>
        <v>0</v>
      </c>
      <c r="AE142">
        <f t="shared" si="42"/>
        <v>0</v>
      </c>
      <c r="AF142">
        <f t="shared" si="43"/>
        <v>0</v>
      </c>
      <c r="AG142">
        <f t="shared" si="44"/>
        <v>0</v>
      </c>
      <c r="AJ142">
        <f t="shared" si="45"/>
        <v>0</v>
      </c>
      <c r="AK142">
        <f t="shared" si="46"/>
        <v>0</v>
      </c>
      <c r="AL142">
        <f t="shared" si="47"/>
        <v>0</v>
      </c>
      <c r="AO142">
        <f t="shared" si="48"/>
        <v>0</v>
      </c>
      <c r="AP142">
        <f t="shared" si="49"/>
        <v>0</v>
      </c>
      <c r="AQ142">
        <f t="shared" si="50"/>
        <v>0</v>
      </c>
      <c r="AT142">
        <f t="shared" si="51"/>
        <v>0</v>
      </c>
      <c r="AU142">
        <f t="shared" si="52"/>
        <v>0</v>
      </c>
      <c r="AV142">
        <f t="shared" si="53"/>
        <v>0</v>
      </c>
      <c r="AY142">
        <f t="shared" si="54"/>
        <v>0</v>
      </c>
      <c r="AZ142">
        <f t="shared" si="55"/>
        <v>0</v>
      </c>
      <c r="BA142">
        <f t="shared" si="56"/>
        <v>0</v>
      </c>
      <c r="BD142">
        <f t="shared" si="57"/>
        <v>0</v>
      </c>
      <c r="BE142">
        <f t="shared" si="58"/>
        <v>0</v>
      </c>
      <c r="BF142">
        <f t="shared" si="59"/>
        <v>0</v>
      </c>
    </row>
    <row r="143" spans="1:58" ht="12.75" hidden="1">
      <c r="A143" s="2" t="s">
        <v>25</v>
      </c>
      <c r="C143" s="3"/>
      <c r="D143" s="3"/>
      <c r="E143" s="3"/>
      <c r="F143" s="1">
        <f>+F135+7</f>
        <v>38390</v>
      </c>
      <c r="K143">
        <f t="shared" si="30"/>
        <v>0</v>
      </c>
      <c r="L143">
        <f t="shared" si="31"/>
        <v>0</v>
      </c>
      <c r="M143">
        <f t="shared" si="32"/>
        <v>0</v>
      </c>
      <c r="P143">
        <f t="shared" si="33"/>
        <v>0</v>
      </c>
      <c r="Q143">
        <f t="shared" si="34"/>
        <v>0</v>
      </c>
      <c r="R143">
        <f t="shared" si="35"/>
        <v>0</v>
      </c>
      <c r="U143">
        <f t="shared" si="36"/>
        <v>0</v>
      </c>
      <c r="V143">
        <f t="shared" si="37"/>
        <v>0</v>
      </c>
      <c r="W143">
        <f t="shared" si="38"/>
        <v>0</v>
      </c>
      <c r="Z143">
        <f t="shared" si="39"/>
        <v>0</v>
      </c>
      <c r="AA143">
        <f t="shared" si="40"/>
        <v>0</v>
      </c>
      <c r="AB143">
        <f t="shared" si="41"/>
        <v>0</v>
      </c>
      <c r="AE143">
        <f t="shared" si="42"/>
        <v>0</v>
      </c>
      <c r="AF143">
        <f t="shared" si="43"/>
        <v>0</v>
      </c>
      <c r="AG143">
        <f t="shared" si="44"/>
        <v>0</v>
      </c>
      <c r="AJ143">
        <f t="shared" si="45"/>
        <v>0</v>
      </c>
      <c r="AK143">
        <f t="shared" si="46"/>
        <v>0</v>
      </c>
      <c r="AL143">
        <f t="shared" si="47"/>
        <v>0</v>
      </c>
      <c r="AO143">
        <f t="shared" si="48"/>
        <v>0</v>
      </c>
      <c r="AP143">
        <f t="shared" si="49"/>
        <v>0</v>
      </c>
      <c r="AQ143">
        <f t="shared" si="50"/>
        <v>0</v>
      </c>
      <c r="AT143">
        <f t="shared" si="51"/>
        <v>0</v>
      </c>
      <c r="AU143">
        <f t="shared" si="52"/>
        <v>0</v>
      </c>
      <c r="AV143">
        <f t="shared" si="53"/>
        <v>0</v>
      </c>
      <c r="AY143">
        <f t="shared" si="54"/>
        <v>0</v>
      </c>
      <c r="AZ143">
        <f t="shared" si="55"/>
        <v>0</v>
      </c>
      <c r="BA143">
        <f t="shared" si="56"/>
        <v>0</v>
      </c>
      <c r="BD143">
        <f t="shared" si="57"/>
        <v>0</v>
      </c>
      <c r="BE143">
        <f t="shared" si="58"/>
        <v>0</v>
      </c>
      <c r="BF143">
        <f t="shared" si="59"/>
        <v>0</v>
      </c>
    </row>
    <row r="144" spans="3:58" ht="12.75" hidden="1">
      <c r="C144" s="3"/>
      <c r="D144" s="3"/>
      <c r="E144" s="3"/>
      <c r="K144">
        <f t="shared" si="30"/>
        <v>0</v>
      </c>
      <c r="L144">
        <f t="shared" si="31"/>
        <v>0</v>
      </c>
      <c r="M144">
        <f t="shared" si="32"/>
        <v>0</v>
      </c>
      <c r="P144">
        <f t="shared" si="33"/>
        <v>0</v>
      </c>
      <c r="Q144">
        <f t="shared" si="34"/>
        <v>0</v>
      </c>
      <c r="R144">
        <f t="shared" si="35"/>
        <v>0</v>
      </c>
      <c r="U144">
        <f t="shared" si="36"/>
        <v>0</v>
      </c>
      <c r="V144">
        <f t="shared" si="37"/>
        <v>0</v>
      </c>
      <c r="W144">
        <f t="shared" si="38"/>
        <v>0</v>
      </c>
      <c r="Z144">
        <f t="shared" si="39"/>
        <v>0</v>
      </c>
      <c r="AA144">
        <f t="shared" si="40"/>
        <v>0</v>
      </c>
      <c r="AB144">
        <f t="shared" si="41"/>
        <v>0</v>
      </c>
      <c r="AE144">
        <f t="shared" si="42"/>
        <v>0</v>
      </c>
      <c r="AF144">
        <f t="shared" si="43"/>
        <v>0</v>
      </c>
      <c r="AG144">
        <f t="shared" si="44"/>
        <v>0</v>
      </c>
      <c r="AJ144">
        <f t="shared" si="45"/>
        <v>0</v>
      </c>
      <c r="AK144">
        <f t="shared" si="46"/>
        <v>0</v>
      </c>
      <c r="AL144">
        <f t="shared" si="47"/>
        <v>0</v>
      </c>
      <c r="AO144">
        <f t="shared" si="48"/>
        <v>0</v>
      </c>
      <c r="AP144">
        <f t="shared" si="49"/>
        <v>0</v>
      </c>
      <c r="AQ144">
        <f t="shared" si="50"/>
        <v>0</v>
      </c>
      <c r="AT144">
        <f t="shared" si="51"/>
        <v>0</v>
      </c>
      <c r="AU144">
        <f t="shared" si="52"/>
        <v>0</v>
      </c>
      <c r="AV144">
        <f t="shared" si="53"/>
        <v>0</v>
      </c>
      <c r="AY144">
        <f t="shared" si="54"/>
        <v>0</v>
      </c>
      <c r="AZ144">
        <f t="shared" si="55"/>
        <v>0</v>
      </c>
      <c r="BA144">
        <f t="shared" si="56"/>
        <v>0</v>
      </c>
      <c r="BD144">
        <f t="shared" si="57"/>
        <v>0</v>
      </c>
      <c r="BE144">
        <f t="shared" si="58"/>
        <v>0</v>
      </c>
      <c r="BF144">
        <f t="shared" si="59"/>
        <v>0</v>
      </c>
    </row>
    <row r="145" spans="2:58" ht="12.75" hidden="1">
      <c r="B145" t="s">
        <v>33</v>
      </c>
      <c r="C145" s="3"/>
      <c r="D145" s="3"/>
      <c r="E145" s="3"/>
      <c r="K145">
        <f t="shared" si="30"/>
        <v>0</v>
      </c>
      <c r="L145">
        <f t="shared" si="31"/>
        <v>0</v>
      </c>
      <c r="M145">
        <f t="shared" si="32"/>
        <v>0</v>
      </c>
      <c r="P145">
        <f t="shared" si="33"/>
        <v>0</v>
      </c>
      <c r="Q145">
        <f t="shared" si="34"/>
        <v>0</v>
      </c>
      <c r="R145">
        <f t="shared" si="35"/>
        <v>0</v>
      </c>
      <c r="U145">
        <f t="shared" si="36"/>
        <v>0</v>
      </c>
      <c r="V145">
        <f t="shared" si="37"/>
        <v>0</v>
      </c>
      <c r="W145">
        <f t="shared" si="38"/>
        <v>0</v>
      </c>
      <c r="Z145">
        <f t="shared" si="39"/>
        <v>0</v>
      </c>
      <c r="AA145">
        <f t="shared" si="40"/>
        <v>0</v>
      </c>
      <c r="AB145">
        <f t="shared" si="41"/>
        <v>0</v>
      </c>
      <c r="AE145">
        <f t="shared" si="42"/>
        <v>0</v>
      </c>
      <c r="AF145">
        <f t="shared" si="43"/>
        <v>0</v>
      </c>
      <c r="AG145">
        <f t="shared" si="44"/>
        <v>0</v>
      </c>
      <c r="AJ145">
        <f t="shared" si="45"/>
        <v>0</v>
      </c>
      <c r="AK145">
        <f t="shared" si="46"/>
        <v>0</v>
      </c>
      <c r="AL145">
        <f t="shared" si="47"/>
        <v>0</v>
      </c>
      <c r="AO145">
        <f t="shared" si="48"/>
        <v>0</v>
      </c>
      <c r="AP145">
        <f t="shared" si="49"/>
        <v>0</v>
      </c>
      <c r="AQ145">
        <f t="shared" si="50"/>
        <v>0</v>
      </c>
      <c r="AT145">
        <f t="shared" si="51"/>
        <v>0</v>
      </c>
      <c r="AU145">
        <f t="shared" si="52"/>
        <v>0</v>
      </c>
      <c r="AV145">
        <f t="shared" si="53"/>
        <v>0</v>
      </c>
      <c r="AY145">
        <f t="shared" si="54"/>
        <v>0</v>
      </c>
      <c r="AZ145">
        <f t="shared" si="55"/>
        <v>0</v>
      </c>
      <c r="BA145">
        <f t="shared" si="56"/>
        <v>0</v>
      </c>
      <c r="BD145">
        <f t="shared" si="57"/>
        <v>0</v>
      </c>
      <c r="BE145">
        <f t="shared" si="58"/>
        <v>0</v>
      </c>
      <c r="BF145">
        <f t="shared" si="59"/>
        <v>0</v>
      </c>
    </row>
    <row r="146" spans="3:58" ht="12.75" hidden="1">
      <c r="C146" s="3"/>
      <c r="D146" s="3"/>
      <c r="E146" s="3"/>
      <c r="K146">
        <f aca="true" t="shared" si="60" ref="K146:K205">IF(((I146+J146)&gt;3),IF(I146&gt;5,1,0),0)</f>
        <v>0</v>
      </c>
      <c r="L146">
        <f aca="true" t="shared" si="61" ref="L146:L205">IF(((I146+J146)&gt;3),IF(J146=I146,1,0),0)</f>
        <v>0</v>
      </c>
      <c r="M146">
        <f aca="true" t="shared" si="62" ref="M146:M205">IF(((J146+K146)&gt;3),IF(I146&lt;J146,1,0),0)</f>
        <v>0</v>
      </c>
      <c r="P146">
        <f aca="true" t="shared" si="63" ref="P146:P205">IF(((N146+O146)&gt;3),IF(N146&gt;5,1,0),0)</f>
        <v>0</v>
      </c>
      <c r="Q146">
        <f aca="true" t="shared" si="64" ref="Q146:Q205">IF(((N146+O146)&gt;3),IF(O146=N146,1,0),0)</f>
        <v>0</v>
      </c>
      <c r="R146">
        <f aca="true" t="shared" si="65" ref="R146:R205">IF(((O146+P146)&gt;3),IF(N146&lt;O146,1,0),0)</f>
        <v>0</v>
      </c>
      <c r="U146">
        <f aca="true" t="shared" si="66" ref="U146:U205">IF(((S146+T146)&gt;3),IF(S146&gt;5,1,0),0)</f>
        <v>0</v>
      </c>
      <c r="V146">
        <f aca="true" t="shared" si="67" ref="V146:V205">IF(((S146+T146)&gt;3),IF(T146=S146,1,0),0)</f>
        <v>0</v>
      </c>
      <c r="W146">
        <f aca="true" t="shared" si="68" ref="W146:W205">IF(((T146+U146)&gt;3),IF(S146&lt;T146,1,0),0)</f>
        <v>0</v>
      </c>
      <c r="Z146">
        <f aca="true" t="shared" si="69" ref="Z146:Z205">IF(((X146+Y146)&gt;3),IF(X146&gt;5,1,0),0)</f>
        <v>0</v>
      </c>
      <c r="AA146">
        <f aca="true" t="shared" si="70" ref="AA146:AA205">IF(((X146+Y146)&gt;3),IF(Y146=X146,1,0),0)</f>
        <v>0</v>
      </c>
      <c r="AB146">
        <f aca="true" t="shared" si="71" ref="AB146:AB205">IF(((Y146+Z146)&gt;3),IF(X146&lt;Y146,1,0),0)</f>
        <v>0</v>
      </c>
      <c r="AE146">
        <f aca="true" t="shared" si="72" ref="AE146:AE205">IF(((AC146+AD146)&gt;3),IF(AC146&gt;5,1,0),0)</f>
        <v>0</v>
      </c>
      <c r="AF146">
        <f aca="true" t="shared" si="73" ref="AF146:AF205">IF(((AC146+AD146)&gt;3),IF(AD146=AC146,1,0),0)</f>
        <v>0</v>
      </c>
      <c r="AG146">
        <f aca="true" t="shared" si="74" ref="AG146:AG205">IF(((AD146+AE146)&gt;3),IF(AC146&lt;AD146,1,0),0)</f>
        <v>0</v>
      </c>
      <c r="AJ146">
        <f aca="true" t="shared" si="75" ref="AJ146:AJ205">IF(((AH146+AI146)&gt;3),IF(AH146&gt;5,1,0),0)</f>
        <v>0</v>
      </c>
      <c r="AK146">
        <f aca="true" t="shared" si="76" ref="AK146:AK205">IF(((AH146+AI146)&gt;3),IF(AI146=AH146,1,0),0)</f>
        <v>0</v>
      </c>
      <c r="AL146">
        <f aca="true" t="shared" si="77" ref="AL146:AL205">IF(((AI146+AJ146)&gt;3),IF(AH146&lt;AI146,1,0),0)</f>
        <v>0</v>
      </c>
      <c r="AO146">
        <f aca="true" t="shared" si="78" ref="AO146:AO205">IF(((AM146+AN146)&gt;3),IF(AM146&gt;5,1,0),0)</f>
        <v>0</v>
      </c>
      <c r="AP146">
        <f aca="true" t="shared" si="79" ref="AP146:AP205">IF(((AM146+AN146)&gt;3),IF(AN146=AM146,1,0),0)</f>
        <v>0</v>
      </c>
      <c r="AQ146">
        <f aca="true" t="shared" si="80" ref="AQ146:AQ205">IF(((AN146+AO146)&gt;3),IF(AM146&lt;AN146,1,0),0)</f>
        <v>0</v>
      </c>
      <c r="AT146">
        <f aca="true" t="shared" si="81" ref="AT146:AT205">IF(((AR146+AS146)&gt;3),IF(AR146&gt;5,1,0),0)</f>
        <v>0</v>
      </c>
      <c r="AU146">
        <f aca="true" t="shared" si="82" ref="AU146:AU205">IF(((AR146+AS146)&gt;3),IF(AS146=AR146,1,0),0)</f>
        <v>0</v>
      </c>
      <c r="AV146">
        <f aca="true" t="shared" si="83" ref="AV146:AV205">IF(((AS146+AT146)&gt;3),IF(AR146&lt;AS146,1,0),0)</f>
        <v>0</v>
      </c>
      <c r="AY146">
        <f aca="true" t="shared" si="84" ref="AY146:AY205">IF(((AW146+AX146)&gt;3),IF(AW146&gt;5,1,0),0)</f>
        <v>0</v>
      </c>
      <c r="AZ146">
        <f aca="true" t="shared" si="85" ref="AZ146:AZ205">IF(((AW146+AX146)&gt;3),IF(AX146=AW146,1,0),0)</f>
        <v>0</v>
      </c>
      <c r="BA146">
        <f aca="true" t="shared" si="86" ref="BA146:BA205">IF(((AX146+AY146)&gt;3),IF(AW146&lt;AX146,1,0),0)</f>
        <v>0</v>
      </c>
      <c r="BD146">
        <f aca="true" t="shared" si="87" ref="BD146:BD205">IF(((BB146+BC146)&gt;3),IF(BB146&gt;5,1,0),0)</f>
        <v>0</v>
      </c>
      <c r="BE146">
        <f aca="true" t="shared" si="88" ref="BE146:BE205">IF(((BB146+BC146)&gt;3),IF(BC146=BB146,1,0),0)</f>
        <v>0</v>
      </c>
      <c r="BF146">
        <f aca="true" t="shared" si="89" ref="BF146:BF205">IF(((BC146+BB146)&gt;3),IF(BB146&lt;BC146,1,0),0)</f>
        <v>0</v>
      </c>
    </row>
    <row r="147" spans="1:58" ht="12.75">
      <c r="A147" s="2" t="s">
        <v>20</v>
      </c>
      <c r="C147" s="3"/>
      <c r="D147" s="3"/>
      <c r="E147" s="3"/>
      <c r="F147" s="1">
        <f>+F143+7</f>
        <v>38397</v>
      </c>
      <c r="K147">
        <f t="shared" si="60"/>
        <v>0</v>
      </c>
      <c r="L147">
        <f t="shared" si="61"/>
        <v>0</v>
      </c>
      <c r="M147">
        <f t="shared" si="62"/>
        <v>0</v>
      </c>
      <c r="P147">
        <f t="shared" si="63"/>
        <v>0</v>
      </c>
      <c r="Q147">
        <f t="shared" si="64"/>
        <v>0</v>
      </c>
      <c r="R147">
        <f t="shared" si="65"/>
        <v>0</v>
      </c>
      <c r="U147">
        <f t="shared" si="66"/>
        <v>0</v>
      </c>
      <c r="V147">
        <f t="shared" si="67"/>
        <v>0</v>
      </c>
      <c r="W147">
        <f t="shared" si="68"/>
        <v>0</v>
      </c>
      <c r="Z147">
        <f t="shared" si="69"/>
        <v>0</v>
      </c>
      <c r="AA147">
        <f t="shared" si="70"/>
        <v>0</v>
      </c>
      <c r="AB147">
        <f t="shared" si="71"/>
        <v>0</v>
      </c>
      <c r="AE147">
        <f t="shared" si="72"/>
        <v>0</v>
      </c>
      <c r="AF147">
        <f t="shared" si="73"/>
        <v>0</v>
      </c>
      <c r="AG147">
        <f t="shared" si="74"/>
        <v>0</v>
      </c>
      <c r="AJ147">
        <f t="shared" si="75"/>
        <v>0</v>
      </c>
      <c r="AK147">
        <f t="shared" si="76"/>
        <v>0</v>
      </c>
      <c r="AL147">
        <f t="shared" si="77"/>
        <v>0</v>
      </c>
      <c r="AO147">
        <f t="shared" si="78"/>
        <v>0</v>
      </c>
      <c r="AP147">
        <f t="shared" si="79"/>
        <v>0</v>
      </c>
      <c r="AQ147">
        <f t="shared" si="80"/>
        <v>0</v>
      </c>
      <c r="AT147">
        <f t="shared" si="81"/>
        <v>0</v>
      </c>
      <c r="AU147">
        <f t="shared" si="82"/>
        <v>0</v>
      </c>
      <c r="AV147">
        <f t="shared" si="83"/>
        <v>0</v>
      </c>
      <c r="AY147">
        <f t="shared" si="84"/>
        <v>0</v>
      </c>
      <c r="AZ147">
        <f t="shared" si="85"/>
        <v>0</v>
      </c>
      <c r="BA147">
        <f t="shared" si="86"/>
        <v>0</v>
      </c>
      <c r="BD147">
        <f t="shared" si="87"/>
        <v>0</v>
      </c>
      <c r="BE147">
        <f t="shared" si="88"/>
        <v>0</v>
      </c>
      <c r="BF147">
        <f t="shared" si="89"/>
        <v>0</v>
      </c>
    </row>
    <row r="148" spans="3:58" ht="12.75">
      <c r="C148" s="3"/>
      <c r="D148" s="3"/>
      <c r="E148" s="3"/>
      <c r="K148">
        <f t="shared" si="60"/>
        <v>0</v>
      </c>
      <c r="L148">
        <f t="shared" si="61"/>
        <v>0</v>
      </c>
      <c r="M148">
        <f t="shared" si="62"/>
        <v>0</v>
      </c>
      <c r="P148">
        <f t="shared" si="63"/>
        <v>0</v>
      </c>
      <c r="Q148">
        <f t="shared" si="64"/>
        <v>0</v>
      </c>
      <c r="R148">
        <f t="shared" si="65"/>
        <v>0</v>
      </c>
      <c r="U148">
        <f t="shared" si="66"/>
        <v>0</v>
      </c>
      <c r="V148">
        <f t="shared" si="67"/>
        <v>0</v>
      </c>
      <c r="W148">
        <f t="shared" si="68"/>
        <v>0</v>
      </c>
      <c r="Z148">
        <f t="shared" si="69"/>
        <v>0</v>
      </c>
      <c r="AA148">
        <f t="shared" si="70"/>
        <v>0</v>
      </c>
      <c r="AB148">
        <f t="shared" si="71"/>
        <v>0</v>
      </c>
      <c r="AE148">
        <f t="shared" si="72"/>
        <v>0</v>
      </c>
      <c r="AF148">
        <f t="shared" si="73"/>
        <v>0</v>
      </c>
      <c r="AG148">
        <f t="shared" si="74"/>
        <v>0</v>
      </c>
      <c r="AJ148">
        <f t="shared" si="75"/>
        <v>0</v>
      </c>
      <c r="AK148">
        <f t="shared" si="76"/>
        <v>0</v>
      </c>
      <c r="AL148">
        <f t="shared" si="77"/>
        <v>0</v>
      </c>
      <c r="AO148">
        <f t="shared" si="78"/>
        <v>0</v>
      </c>
      <c r="AP148">
        <f t="shared" si="79"/>
        <v>0</v>
      </c>
      <c r="AQ148">
        <f t="shared" si="80"/>
        <v>0</v>
      </c>
      <c r="AT148">
        <f t="shared" si="81"/>
        <v>0</v>
      </c>
      <c r="AU148">
        <f t="shared" si="82"/>
        <v>0</v>
      </c>
      <c r="AV148">
        <f t="shared" si="83"/>
        <v>0</v>
      </c>
      <c r="AY148">
        <f t="shared" si="84"/>
        <v>0</v>
      </c>
      <c r="AZ148">
        <f t="shared" si="85"/>
        <v>0</v>
      </c>
      <c r="BA148">
        <f t="shared" si="86"/>
        <v>0</v>
      </c>
      <c r="BD148">
        <f t="shared" si="87"/>
        <v>0</v>
      </c>
      <c r="BE148">
        <f t="shared" si="88"/>
        <v>0</v>
      </c>
      <c r="BF148">
        <f t="shared" si="89"/>
        <v>0</v>
      </c>
    </row>
    <row r="149" spans="2:58" ht="12.75">
      <c r="B149" t="str">
        <f>+a</f>
        <v>Mossford 6</v>
      </c>
      <c r="C149" s="3">
        <f>+'Averages week by week'!AF48</f>
        <v>7</v>
      </c>
      <c r="D149" s="3" t="s">
        <v>34</v>
      </c>
      <c r="E149" s="3">
        <f>+'Averages week by week'!AF68</f>
        <v>3</v>
      </c>
      <c r="F149" t="str">
        <f>+G</f>
        <v>Redbridge 2</v>
      </c>
      <c r="I149">
        <f>+C149</f>
        <v>7</v>
      </c>
      <c r="J149">
        <f>+E149</f>
        <v>3</v>
      </c>
      <c r="K149">
        <f t="shared" si="60"/>
        <v>1</v>
      </c>
      <c r="L149">
        <f t="shared" si="61"/>
        <v>0</v>
      </c>
      <c r="M149">
        <f t="shared" si="62"/>
        <v>0</v>
      </c>
      <c r="P149">
        <f t="shared" si="63"/>
        <v>0</v>
      </c>
      <c r="Q149">
        <f t="shared" si="64"/>
        <v>0</v>
      </c>
      <c r="R149">
        <f t="shared" si="65"/>
        <v>0</v>
      </c>
      <c r="U149">
        <f t="shared" si="66"/>
        <v>0</v>
      </c>
      <c r="V149">
        <f t="shared" si="67"/>
        <v>0</v>
      </c>
      <c r="W149">
        <f t="shared" si="68"/>
        <v>0</v>
      </c>
      <c r="Z149">
        <f t="shared" si="69"/>
        <v>0</v>
      </c>
      <c r="AA149">
        <f t="shared" si="70"/>
        <v>0</v>
      </c>
      <c r="AB149">
        <f t="shared" si="71"/>
        <v>0</v>
      </c>
      <c r="AE149">
        <f t="shared" si="72"/>
        <v>0</v>
      </c>
      <c r="AF149">
        <f t="shared" si="73"/>
        <v>0</v>
      </c>
      <c r="AG149">
        <f t="shared" si="74"/>
        <v>0</v>
      </c>
      <c r="AJ149">
        <f t="shared" si="75"/>
        <v>0</v>
      </c>
      <c r="AK149">
        <f t="shared" si="76"/>
        <v>0</v>
      </c>
      <c r="AL149">
        <f t="shared" si="77"/>
        <v>0</v>
      </c>
      <c r="AM149">
        <f>+E149</f>
        <v>3</v>
      </c>
      <c r="AN149">
        <f>+C149</f>
        <v>7</v>
      </c>
      <c r="AO149">
        <f t="shared" si="78"/>
        <v>0</v>
      </c>
      <c r="AP149">
        <f t="shared" si="79"/>
        <v>0</v>
      </c>
      <c r="AQ149">
        <f t="shared" si="80"/>
        <v>1</v>
      </c>
      <c r="AT149">
        <f t="shared" si="81"/>
        <v>0</v>
      </c>
      <c r="AU149">
        <f t="shared" si="82"/>
        <v>0</v>
      </c>
      <c r="AV149">
        <f t="shared" si="83"/>
        <v>0</v>
      </c>
      <c r="AY149">
        <f t="shared" si="84"/>
        <v>0</v>
      </c>
      <c r="AZ149">
        <f t="shared" si="85"/>
        <v>0</v>
      </c>
      <c r="BA149">
        <f t="shared" si="86"/>
        <v>0</v>
      </c>
      <c r="BD149">
        <f t="shared" si="87"/>
        <v>0</v>
      </c>
      <c r="BE149">
        <f t="shared" si="88"/>
        <v>0</v>
      </c>
      <c r="BF149">
        <f t="shared" si="89"/>
        <v>0</v>
      </c>
    </row>
    <row r="150" spans="2:58" ht="12.75">
      <c r="B150" t="str">
        <f>+B</f>
        <v>Wanstead &amp; Woodford</v>
      </c>
      <c r="C150" s="3">
        <f>+'Averages week by week'!AF113</f>
        <v>7</v>
      </c>
      <c r="D150" s="3" t="s">
        <v>34</v>
      </c>
      <c r="E150" s="3">
        <f>+'Averages week by week'!AF127</f>
        <v>3</v>
      </c>
      <c r="F150" t="str">
        <f>+F</f>
        <v>Woodlands 2</v>
      </c>
      <c r="K150">
        <f t="shared" si="60"/>
        <v>0</v>
      </c>
      <c r="L150">
        <f t="shared" si="61"/>
        <v>0</v>
      </c>
      <c r="M150">
        <f t="shared" si="62"/>
        <v>0</v>
      </c>
      <c r="N150">
        <f>+C150</f>
        <v>7</v>
      </c>
      <c r="O150">
        <f>+E150</f>
        <v>3</v>
      </c>
      <c r="P150">
        <f t="shared" si="63"/>
        <v>1</v>
      </c>
      <c r="Q150">
        <f t="shared" si="64"/>
        <v>0</v>
      </c>
      <c r="R150">
        <f t="shared" si="65"/>
        <v>0</v>
      </c>
      <c r="U150">
        <f t="shared" si="66"/>
        <v>0</v>
      </c>
      <c r="V150">
        <f t="shared" si="67"/>
        <v>0</v>
      </c>
      <c r="W150">
        <f t="shared" si="68"/>
        <v>0</v>
      </c>
      <c r="Z150">
        <f t="shared" si="69"/>
        <v>0</v>
      </c>
      <c r="AA150">
        <f t="shared" si="70"/>
        <v>0</v>
      </c>
      <c r="AB150">
        <f t="shared" si="71"/>
        <v>0</v>
      </c>
      <c r="AE150">
        <f t="shared" si="72"/>
        <v>0</v>
      </c>
      <c r="AF150">
        <f t="shared" si="73"/>
        <v>0</v>
      </c>
      <c r="AG150">
        <f t="shared" si="74"/>
        <v>0</v>
      </c>
      <c r="AH150">
        <f>+E150</f>
        <v>3</v>
      </c>
      <c r="AI150">
        <f>+C150</f>
        <v>7</v>
      </c>
      <c r="AJ150">
        <f t="shared" si="75"/>
        <v>0</v>
      </c>
      <c r="AK150">
        <f t="shared" si="76"/>
        <v>0</v>
      </c>
      <c r="AL150">
        <f t="shared" si="77"/>
        <v>1</v>
      </c>
      <c r="AO150">
        <f t="shared" si="78"/>
        <v>0</v>
      </c>
      <c r="AP150">
        <f t="shared" si="79"/>
        <v>0</v>
      </c>
      <c r="AQ150">
        <f t="shared" si="80"/>
        <v>0</v>
      </c>
      <c r="AT150">
        <f t="shared" si="81"/>
        <v>0</v>
      </c>
      <c r="AU150">
        <f t="shared" si="82"/>
        <v>0</v>
      </c>
      <c r="AV150">
        <f t="shared" si="83"/>
        <v>0</v>
      </c>
      <c r="AY150">
        <f t="shared" si="84"/>
        <v>0</v>
      </c>
      <c r="AZ150">
        <f t="shared" si="85"/>
        <v>0</v>
      </c>
      <c r="BA150">
        <f t="shared" si="86"/>
        <v>0</v>
      </c>
      <c r="BD150">
        <f t="shared" si="87"/>
        <v>0</v>
      </c>
      <c r="BE150">
        <f t="shared" si="88"/>
        <v>0</v>
      </c>
      <c r="BF150">
        <f t="shared" si="89"/>
        <v>0</v>
      </c>
    </row>
    <row r="151" spans="2:58" ht="12.75">
      <c r="B151" t="str">
        <f>+CC</f>
        <v>Redbridge Social 1</v>
      </c>
      <c r="C151" s="3">
        <f>+'Averages week by week'!AF79</f>
        <v>5</v>
      </c>
      <c r="D151" s="3" t="s">
        <v>34</v>
      </c>
      <c r="E151" s="3">
        <f>+'Averages week by week'!AF18</f>
        <v>5</v>
      </c>
      <c r="F151" t="str">
        <f>+E</f>
        <v>Grove</v>
      </c>
      <c r="K151">
        <f t="shared" si="60"/>
        <v>0</v>
      </c>
      <c r="L151">
        <f t="shared" si="61"/>
        <v>0</v>
      </c>
      <c r="M151">
        <f t="shared" si="62"/>
        <v>0</v>
      </c>
      <c r="P151">
        <f t="shared" si="63"/>
        <v>0</v>
      </c>
      <c r="Q151">
        <f t="shared" si="64"/>
        <v>0</v>
      </c>
      <c r="R151">
        <f t="shared" si="65"/>
        <v>0</v>
      </c>
      <c r="S151">
        <f>+C151</f>
        <v>5</v>
      </c>
      <c r="T151">
        <f>+E151</f>
        <v>5</v>
      </c>
      <c r="U151">
        <f t="shared" si="66"/>
        <v>0</v>
      </c>
      <c r="V151">
        <f t="shared" si="67"/>
        <v>1</v>
      </c>
      <c r="W151">
        <f t="shared" si="68"/>
        <v>0</v>
      </c>
      <c r="Z151">
        <f t="shared" si="69"/>
        <v>0</v>
      </c>
      <c r="AA151">
        <f t="shared" si="70"/>
        <v>0</v>
      </c>
      <c r="AB151">
        <f t="shared" si="71"/>
        <v>0</v>
      </c>
      <c r="AC151">
        <f>+E151</f>
        <v>5</v>
      </c>
      <c r="AD151">
        <f>+C151</f>
        <v>5</v>
      </c>
      <c r="AE151">
        <f t="shared" si="72"/>
        <v>0</v>
      </c>
      <c r="AF151">
        <f t="shared" si="73"/>
        <v>1</v>
      </c>
      <c r="AG151">
        <f t="shared" si="74"/>
        <v>0</v>
      </c>
      <c r="AJ151">
        <f t="shared" si="75"/>
        <v>0</v>
      </c>
      <c r="AK151">
        <f t="shared" si="76"/>
        <v>0</v>
      </c>
      <c r="AL151">
        <f t="shared" si="77"/>
        <v>0</v>
      </c>
      <c r="AO151">
        <f t="shared" si="78"/>
        <v>0</v>
      </c>
      <c r="AP151">
        <f t="shared" si="79"/>
        <v>0</v>
      </c>
      <c r="AQ151">
        <f t="shared" si="80"/>
        <v>0</v>
      </c>
      <c r="AT151">
        <f t="shared" si="81"/>
        <v>0</v>
      </c>
      <c r="AU151">
        <f t="shared" si="82"/>
        <v>0</v>
      </c>
      <c r="AV151">
        <f t="shared" si="83"/>
        <v>0</v>
      </c>
      <c r="AY151">
        <f t="shared" si="84"/>
        <v>0</v>
      </c>
      <c r="AZ151">
        <f t="shared" si="85"/>
        <v>0</v>
      </c>
      <c r="BA151">
        <f t="shared" si="86"/>
        <v>0</v>
      </c>
      <c r="BD151">
        <f t="shared" si="87"/>
        <v>0</v>
      </c>
      <c r="BE151">
        <f t="shared" si="88"/>
        <v>0</v>
      </c>
      <c r="BF151">
        <f t="shared" si="89"/>
        <v>0</v>
      </c>
    </row>
    <row r="152" spans="2:58" ht="12.75">
      <c r="B152" t="str">
        <f>+J</f>
        <v>RTTL 3</v>
      </c>
      <c r="C152" s="3">
        <f>+'Averages week by week'!AF103</f>
        <v>10</v>
      </c>
      <c r="D152" s="3" t="s">
        <v>34</v>
      </c>
      <c r="E152" s="3">
        <f>+'Averages week by week'!AF36</f>
        <v>0</v>
      </c>
      <c r="F152" t="str">
        <f>+D</f>
        <v>Heathcote 4</v>
      </c>
      <c r="K152">
        <f t="shared" si="60"/>
        <v>0</v>
      </c>
      <c r="L152">
        <f t="shared" si="61"/>
        <v>0</v>
      </c>
      <c r="M152">
        <f t="shared" si="62"/>
        <v>0</v>
      </c>
      <c r="P152">
        <f t="shared" si="63"/>
        <v>0</v>
      </c>
      <c r="Q152">
        <f t="shared" si="64"/>
        <v>0</v>
      </c>
      <c r="R152">
        <f t="shared" si="65"/>
        <v>0</v>
      </c>
      <c r="U152">
        <f t="shared" si="66"/>
        <v>0</v>
      </c>
      <c r="V152">
        <f t="shared" si="67"/>
        <v>0</v>
      </c>
      <c r="W152">
        <f t="shared" si="68"/>
        <v>0</v>
      </c>
      <c r="X152">
        <f>+E152</f>
        <v>0</v>
      </c>
      <c r="Y152">
        <f>+C152</f>
        <v>10</v>
      </c>
      <c r="Z152">
        <f t="shared" si="69"/>
        <v>0</v>
      </c>
      <c r="AA152">
        <f t="shared" si="70"/>
        <v>0</v>
      </c>
      <c r="AB152">
        <f t="shared" si="71"/>
        <v>1</v>
      </c>
      <c r="AE152">
        <f t="shared" si="72"/>
        <v>0</v>
      </c>
      <c r="AF152">
        <f t="shared" si="73"/>
        <v>0</v>
      </c>
      <c r="AG152">
        <f t="shared" si="74"/>
        <v>0</v>
      </c>
      <c r="AJ152">
        <f t="shared" si="75"/>
        <v>0</v>
      </c>
      <c r="AK152">
        <f t="shared" si="76"/>
        <v>0</v>
      </c>
      <c r="AL152">
        <f t="shared" si="77"/>
        <v>0</v>
      </c>
      <c r="AO152">
        <f t="shared" si="78"/>
        <v>0</v>
      </c>
      <c r="AP152">
        <f t="shared" si="79"/>
        <v>0</v>
      </c>
      <c r="AQ152">
        <f t="shared" si="80"/>
        <v>0</v>
      </c>
      <c r="AT152">
        <f t="shared" si="81"/>
        <v>0</v>
      </c>
      <c r="AU152">
        <f t="shared" si="82"/>
        <v>0</v>
      </c>
      <c r="AV152">
        <f t="shared" si="83"/>
        <v>0</v>
      </c>
      <c r="AY152">
        <f t="shared" si="84"/>
        <v>0</v>
      </c>
      <c r="AZ152">
        <f t="shared" si="85"/>
        <v>0</v>
      </c>
      <c r="BA152">
        <f t="shared" si="86"/>
        <v>0</v>
      </c>
      <c r="BB152">
        <f>+C152</f>
        <v>10</v>
      </c>
      <c r="BC152">
        <f>+E152</f>
        <v>0</v>
      </c>
      <c r="BD152">
        <f t="shared" si="87"/>
        <v>1</v>
      </c>
      <c r="BE152">
        <f t="shared" si="88"/>
        <v>0</v>
      </c>
      <c r="BF152">
        <f t="shared" si="89"/>
        <v>0</v>
      </c>
    </row>
    <row r="153" spans="2:58" ht="12.75">
      <c r="B153" t="str">
        <f>+I</f>
        <v>Mossford 7</v>
      </c>
      <c r="C153" s="3">
        <f>+'Averages week by week'!AF57</f>
        <v>3</v>
      </c>
      <c r="D153" s="3" t="s">
        <v>34</v>
      </c>
      <c r="E153" s="3">
        <f>+'Averages week by week'!AF91</f>
        <v>7</v>
      </c>
      <c r="F153" t="str">
        <f>+H</f>
        <v>Rendezvous 2</v>
      </c>
      <c r="K153">
        <f t="shared" si="60"/>
        <v>0</v>
      </c>
      <c r="L153">
        <f t="shared" si="61"/>
        <v>0</v>
      </c>
      <c r="M153">
        <f t="shared" si="62"/>
        <v>0</v>
      </c>
      <c r="P153">
        <f t="shared" si="63"/>
        <v>0</v>
      </c>
      <c r="Q153">
        <f t="shared" si="64"/>
        <v>0</v>
      </c>
      <c r="R153">
        <f t="shared" si="65"/>
        <v>0</v>
      </c>
      <c r="U153">
        <f t="shared" si="66"/>
        <v>0</v>
      </c>
      <c r="V153">
        <f t="shared" si="67"/>
        <v>0</v>
      </c>
      <c r="W153">
        <f t="shared" si="68"/>
        <v>0</v>
      </c>
      <c r="Z153">
        <f t="shared" si="69"/>
        <v>0</v>
      </c>
      <c r="AA153">
        <f t="shared" si="70"/>
        <v>0</v>
      </c>
      <c r="AB153">
        <f t="shared" si="71"/>
        <v>0</v>
      </c>
      <c r="AE153">
        <f t="shared" si="72"/>
        <v>0</v>
      </c>
      <c r="AF153">
        <f t="shared" si="73"/>
        <v>0</v>
      </c>
      <c r="AG153">
        <f t="shared" si="74"/>
        <v>0</v>
      </c>
      <c r="AJ153">
        <f t="shared" si="75"/>
        <v>0</v>
      </c>
      <c r="AK153">
        <f t="shared" si="76"/>
        <v>0</v>
      </c>
      <c r="AL153">
        <f t="shared" si="77"/>
        <v>0</v>
      </c>
      <c r="AO153">
        <f t="shared" si="78"/>
        <v>0</v>
      </c>
      <c r="AP153">
        <f t="shared" si="79"/>
        <v>0</v>
      </c>
      <c r="AQ153">
        <f t="shared" si="80"/>
        <v>0</v>
      </c>
      <c r="AR153">
        <f>+E153</f>
        <v>7</v>
      </c>
      <c r="AS153">
        <f>+C153</f>
        <v>3</v>
      </c>
      <c r="AT153">
        <f t="shared" si="81"/>
        <v>1</v>
      </c>
      <c r="AU153">
        <f t="shared" si="82"/>
        <v>0</v>
      </c>
      <c r="AV153">
        <f t="shared" si="83"/>
        <v>0</v>
      </c>
      <c r="AW153">
        <f>+C153</f>
        <v>3</v>
      </c>
      <c r="AX153">
        <f>+E153</f>
        <v>7</v>
      </c>
      <c r="AY153">
        <f t="shared" si="84"/>
        <v>0</v>
      </c>
      <c r="AZ153">
        <f t="shared" si="85"/>
        <v>0</v>
      </c>
      <c r="BA153">
        <f t="shared" si="86"/>
        <v>1</v>
      </c>
      <c r="BD153">
        <f t="shared" si="87"/>
        <v>0</v>
      </c>
      <c r="BE153">
        <f t="shared" si="88"/>
        <v>0</v>
      </c>
      <c r="BF153">
        <f t="shared" si="89"/>
        <v>0</v>
      </c>
    </row>
    <row r="154" spans="3:58" ht="12.75">
      <c r="C154" s="3"/>
      <c r="D154" s="3"/>
      <c r="E154" s="3"/>
      <c r="K154">
        <f t="shared" si="60"/>
        <v>0</v>
      </c>
      <c r="L154">
        <f t="shared" si="61"/>
        <v>0</v>
      </c>
      <c r="M154">
        <f t="shared" si="62"/>
        <v>0</v>
      </c>
      <c r="P154">
        <f t="shared" si="63"/>
        <v>0</v>
      </c>
      <c r="Q154">
        <f t="shared" si="64"/>
        <v>0</v>
      </c>
      <c r="R154">
        <f t="shared" si="65"/>
        <v>0</v>
      </c>
      <c r="U154">
        <f t="shared" si="66"/>
        <v>0</v>
      </c>
      <c r="V154">
        <f t="shared" si="67"/>
        <v>0</v>
      </c>
      <c r="W154">
        <f t="shared" si="68"/>
        <v>0</v>
      </c>
      <c r="Z154">
        <f t="shared" si="69"/>
        <v>0</v>
      </c>
      <c r="AA154">
        <f t="shared" si="70"/>
        <v>0</v>
      </c>
      <c r="AB154">
        <f t="shared" si="71"/>
        <v>0</v>
      </c>
      <c r="AE154">
        <f t="shared" si="72"/>
        <v>0</v>
      </c>
      <c r="AF154">
        <f t="shared" si="73"/>
        <v>0</v>
      </c>
      <c r="AG154">
        <f t="shared" si="74"/>
        <v>0</v>
      </c>
      <c r="AJ154">
        <f t="shared" si="75"/>
        <v>0</v>
      </c>
      <c r="AK154">
        <f t="shared" si="76"/>
        <v>0</v>
      </c>
      <c r="AL154">
        <f t="shared" si="77"/>
        <v>0</v>
      </c>
      <c r="AO154">
        <f t="shared" si="78"/>
        <v>0</v>
      </c>
      <c r="AP154">
        <f t="shared" si="79"/>
        <v>0</v>
      </c>
      <c r="AQ154">
        <f t="shared" si="80"/>
        <v>0</v>
      </c>
      <c r="AT154">
        <f t="shared" si="81"/>
        <v>0</v>
      </c>
      <c r="AU154">
        <f t="shared" si="82"/>
        <v>0</v>
      </c>
      <c r="AV154">
        <f t="shared" si="83"/>
        <v>0</v>
      </c>
      <c r="AY154">
        <f t="shared" si="84"/>
        <v>0</v>
      </c>
      <c r="AZ154">
        <f t="shared" si="85"/>
        <v>0</v>
      </c>
      <c r="BA154">
        <f t="shared" si="86"/>
        <v>0</v>
      </c>
      <c r="BD154">
        <f t="shared" si="87"/>
        <v>0</v>
      </c>
      <c r="BE154">
        <f t="shared" si="88"/>
        <v>0</v>
      </c>
      <c r="BF154">
        <f t="shared" si="89"/>
        <v>0</v>
      </c>
    </row>
    <row r="155" spans="1:58" ht="12.75">
      <c r="A155" s="2" t="s">
        <v>21</v>
      </c>
      <c r="C155" s="3"/>
      <c r="D155" s="3"/>
      <c r="E155" s="3"/>
      <c r="F155" s="1">
        <f>+F147+7</f>
        <v>38404</v>
      </c>
      <c r="K155">
        <f t="shared" si="60"/>
        <v>0</v>
      </c>
      <c r="L155">
        <f t="shared" si="61"/>
        <v>0</v>
      </c>
      <c r="M155">
        <f t="shared" si="62"/>
        <v>0</v>
      </c>
      <c r="P155">
        <f t="shared" si="63"/>
        <v>0</v>
      </c>
      <c r="Q155">
        <f t="shared" si="64"/>
        <v>0</v>
      </c>
      <c r="R155">
        <f t="shared" si="65"/>
        <v>0</v>
      </c>
      <c r="U155">
        <f t="shared" si="66"/>
        <v>0</v>
      </c>
      <c r="V155">
        <f t="shared" si="67"/>
        <v>0</v>
      </c>
      <c r="W155">
        <f t="shared" si="68"/>
        <v>0</v>
      </c>
      <c r="Z155">
        <f t="shared" si="69"/>
        <v>0</v>
      </c>
      <c r="AA155">
        <f t="shared" si="70"/>
        <v>0</v>
      </c>
      <c r="AB155">
        <f t="shared" si="71"/>
        <v>0</v>
      </c>
      <c r="AE155">
        <f t="shared" si="72"/>
        <v>0</v>
      </c>
      <c r="AF155">
        <f t="shared" si="73"/>
        <v>0</v>
      </c>
      <c r="AG155">
        <f t="shared" si="74"/>
        <v>0</v>
      </c>
      <c r="AJ155">
        <f t="shared" si="75"/>
        <v>0</v>
      </c>
      <c r="AK155">
        <f t="shared" si="76"/>
        <v>0</v>
      </c>
      <c r="AL155">
        <f t="shared" si="77"/>
        <v>0</v>
      </c>
      <c r="AO155">
        <f t="shared" si="78"/>
        <v>0</v>
      </c>
      <c r="AP155">
        <f t="shared" si="79"/>
        <v>0</v>
      </c>
      <c r="AQ155">
        <f t="shared" si="80"/>
        <v>0</v>
      </c>
      <c r="AT155">
        <f t="shared" si="81"/>
        <v>0</v>
      </c>
      <c r="AU155">
        <f t="shared" si="82"/>
        <v>0</v>
      </c>
      <c r="AV155">
        <f t="shared" si="83"/>
        <v>0</v>
      </c>
      <c r="AY155">
        <f t="shared" si="84"/>
        <v>0</v>
      </c>
      <c r="AZ155">
        <f t="shared" si="85"/>
        <v>0</v>
      </c>
      <c r="BA155">
        <f t="shared" si="86"/>
        <v>0</v>
      </c>
      <c r="BD155">
        <f t="shared" si="87"/>
        <v>0</v>
      </c>
      <c r="BE155">
        <f t="shared" si="88"/>
        <v>0</v>
      </c>
      <c r="BF155">
        <f t="shared" si="89"/>
        <v>0</v>
      </c>
    </row>
    <row r="156" spans="3:58" ht="12.75">
      <c r="C156" s="3"/>
      <c r="D156" s="3"/>
      <c r="E156" s="3"/>
      <c r="K156">
        <f t="shared" si="60"/>
        <v>0</v>
      </c>
      <c r="L156">
        <f t="shared" si="61"/>
        <v>0</v>
      </c>
      <c r="M156">
        <f t="shared" si="62"/>
        <v>0</v>
      </c>
      <c r="P156">
        <f t="shared" si="63"/>
        <v>0</v>
      </c>
      <c r="Q156">
        <f t="shared" si="64"/>
        <v>0</v>
      </c>
      <c r="R156">
        <f t="shared" si="65"/>
        <v>0</v>
      </c>
      <c r="U156">
        <f t="shared" si="66"/>
        <v>0</v>
      </c>
      <c r="V156">
        <f t="shared" si="67"/>
        <v>0</v>
      </c>
      <c r="W156">
        <f t="shared" si="68"/>
        <v>0</v>
      </c>
      <c r="Z156">
        <f t="shared" si="69"/>
        <v>0</v>
      </c>
      <c r="AA156">
        <f t="shared" si="70"/>
        <v>0</v>
      </c>
      <c r="AB156">
        <f t="shared" si="71"/>
        <v>0</v>
      </c>
      <c r="AE156">
        <f t="shared" si="72"/>
        <v>0</v>
      </c>
      <c r="AF156">
        <f t="shared" si="73"/>
        <v>0</v>
      </c>
      <c r="AG156">
        <f t="shared" si="74"/>
        <v>0</v>
      </c>
      <c r="AJ156">
        <f t="shared" si="75"/>
        <v>0</v>
      </c>
      <c r="AK156">
        <f t="shared" si="76"/>
        <v>0</v>
      </c>
      <c r="AL156">
        <f t="shared" si="77"/>
        <v>0</v>
      </c>
      <c r="AO156">
        <f t="shared" si="78"/>
        <v>0</v>
      </c>
      <c r="AP156">
        <f t="shared" si="79"/>
        <v>0</v>
      </c>
      <c r="AQ156">
        <f t="shared" si="80"/>
        <v>0</v>
      </c>
      <c r="AT156">
        <f t="shared" si="81"/>
        <v>0</v>
      </c>
      <c r="AU156">
        <f t="shared" si="82"/>
        <v>0</v>
      </c>
      <c r="AV156">
        <f t="shared" si="83"/>
        <v>0</v>
      </c>
      <c r="AY156">
        <f t="shared" si="84"/>
        <v>0</v>
      </c>
      <c r="AZ156">
        <f t="shared" si="85"/>
        <v>0</v>
      </c>
      <c r="BA156">
        <f t="shared" si="86"/>
        <v>0</v>
      </c>
      <c r="BD156">
        <f t="shared" si="87"/>
        <v>0</v>
      </c>
      <c r="BE156">
        <f t="shared" si="88"/>
        <v>0</v>
      </c>
      <c r="BF156">
        <f t="shared" si="89"/>
        <v>0</v>
      </c>
    </row>
    <row r="157" spans="2:58" ht="12.75">
      <c r="B157" t="str">
        <f>+F</f>
        <v>Woodlands 2</v>
      </c>
      <c r="C157" s="3">
        <f>+'Averages week by week'!AH127</f>
        <v>0</v>
      </c>
      <c r="D157" s="3" t="s">
        <v>34</v>
      </c>
      <c r="E157" s="3">
        <f>+'Averages week by week'!AH48</f>
        <v>8</v>
      </c>
      <c r="F157" t="str">
        <f>+a</f>
        <v>Mossford 6</v>
      </c>
      <c r="G157" s="6" t="s">
        <v>154</v>
      </c>
      <c r="I157">
        <f>+E157</f>
        <v>8</v>
      </c>
      <c r="J157">
        <f>+C157</f>
        <v>0</v>
      </c>
      <c r="K157">
        <f t="shared" si="60"/>
        <v>1</v>
      </c>
      <c r="L157">
        <f t="shared" si="61"/>
        <v>0</v>
      </c>
      <c r="M157">
        <f t="shared" si="62"/>
        <v>0</v>
      </c>
      <c r="P157">
        <f t="shared" si="63"/>
        <v>0</v>
      </c>
      <c r="Q157">
        <f t="shared" si="64"/>
        <v>0</v>
      </c>
      <c r="R157">
        <f t="shared" si="65"/>
        <v>0</v>
      </c>
      <c r="U157">
        <f t="shared" si="66"/>
        <v>0</v>
      </c>
      <c r="V157">
        <f t="shared" si="67"/>
        <v>0</v>
      </c>
      <c r="W157">
        <f t="shared" si="68"/>
        <v>0</v>
      </c>
      <c r="Z157">
        <f t="shared" si="69"/>
        <v>0</v>
      </c>
      <c r="AA157">
        <f t="shared" si="70"/>
        <v>0</v>
      </c>
      <c r="AB157">
        <f t="shared" si="71"/>
        <v>0</v>
      </c>
      <c r="AE157">
        <f t="shared" si="72"/>
        <v>0</v>
      </c>
      <c r="AF157">
        <f t="shared" si="73"/>
        <v>0</v>
      </c>
      <c r="AG157">
        <f t="shared" si="74"/>
        <v>0</v>
      </c>
      <c r="AH157">
        <f>+C157</f>
        <v>0</v>
      </c>
      <c r="AI157">
        <f>+E157</f>
        <v>8</v>
      </c>
      <c r="AJ157">
        <f t="shared" si="75"/>
        <v>0</v>
      </c>
      <c r="AK157">
        <f t="shared" si="76"/>
        <v>0</v>
      </c>
      <c r="AL157">
        <f t="shared" si="77"/>
        <v>1</v>
      </c>
      <c r="AO157">
        <f t="shared" si="78"/>
        <v>0</v>
      </c>
      <c r="AP157">
        <f t="shared" si="79"/>
        <v>0</v>
      </c>
      <c r="AQ157">
        <f t="shared" si="80"/>
        <v>0</v>
      </c>
      <c r="AT157">
        <f t="shared" si="81"/>
        <v>0</v>
      </c>
      <c r="AU157">
        <f t="shared" si="82"/>
        <v>0</v>
      </c>
      <c r="AV157">
        <f t="shared" si="83"/>
        <v>0</v>
      </c>
      <c r="AY157">
        <f t="shared" si="84"/>
        <v>0</v>
      </c>
      <c r="AZ157">
        <f t="shared" si="85"/>
        <v>0</v>
      </c>
      <c r="BA157">
        <f t="shared" si="86"/>
        <v>0</v>
      </c>
      <c r="BD157">
        <f t="shared" si="87"/>
        <v>0</v>
      </c>
      <c r="BE157">
        <f t="shared" si="88"/>
        <v>0</v>
      </c>
      <c r="BF157">
        <f t="shared" si="89"/>
        <v>0</v>
      </c>
    </row>
    <row r="158" spans="2:58" ht="12.75">
      <c r="B158" t="str">
        <f>+E</f>
        <v>Grove</v>
      </c>
      <c r="C158" s="3">
        <f>+'Averages week by week'!AH18</f>
        <v>8</v>
      </c>
      <c r="D158" s="3" t="s">
        <v>34</v>
      </c>
      <c r="E158" s="3">
        <f>+'Averages week by week'!AH113</f>
        <v>2</v>
      </c>
      <c r="F158" t="str">
        <f>+B</f>
        <v>Wanstead &amp; Woodford</v>
      </c>
      <c r="K158">
        <f t="shared" si="60"/>
        <v>0</v>
      </c>
      <c r="L158">
        <f t="shared" si="61"/>
        <v>0</v>
      </c>
      <c r="M158">
        <f t="shared" si="62"/>
        <v>0</v>
      </c>
      <c r="N158">
        <f>+E158</f>
        <v>2</v>
      </c>
      <c r="O158">
        <f>+C158</f>
        <v>8</v>
      </c>
      <c r="P158">
        <f t="shared" si="63"/>
        <v>0</v>
      </c>
      <c r="Q158">
        <f t="shared" si="64"/>
        <v>0</v>
      </c>
      <c r="R158">
        <f t="shared" si="65"/>
        <v>1</v>
      </c>
      <c r="U158">
        <f t="shared" si="66"/>
        <v>0</v>
      </c>
      <c r="V158">
        <f t="shared" si="67"/>
        <v>0</v>
      </c>
      <c r="W158">
        <f t="shared" si="68"/>
        <v>0</v>
      </c>
      <c r="Z158">
        <f t="shared" si="69"/>
        <v>0</v>
      </c>
      <c r="AA158">
        <f t="shared" si="70"/>
        <v>0</v>
      </c>
      <c r="AB158">
        <f t="shared" si="71"/>
        <v>0</v>
      </c>
      <c r="AC158">
        <f>+C158</f>
        <v>8</v>
      </c>
      <c r="AD158">
        <f>+E158</f>
        <v>2</v>
      </c>
      <c r="AE158">
        <f t="shared" si="72"/>
        <v>1</v>
      </c>
      <c r="AF158">
        <f t="shared" si="73"/>
        <v>0</v>
      </c>
      <c r="AG158">
        <f t="shared" si="74"/>
        <v>0</v>
      </c>
      <c r="AJ158">
        <f t="shared" si="75"/>
        <v>0</v>
      </c>
      <c r="AK158">
        <f t="shared" si="76"/>
        <v>0</v>
      </c>
      <c r="AL158">
        <f t="shared" si="77"/>
        <v>0</v>
      </c>
      <c r="AO158">
        <f t="shared" si="78"/>
        <v>0</v>
      </c>
      <c r="AP158">
        <f t="shared" si="79"/>
        <v>0</v>
      </c>
      <c r="AQ158">
        <f t="shared" si="80"/>
        <v>0</v>
      </c>
      <c r="AT158">
        <f t="shared" si="81"/>
        <v>0</v>
      </c>
      <c r="AU158">
        <f t="shared" si="82"/>
        <v>0</v>
      </c>
      <c r="AV158">
        <f t="shared" si="83"/>
        <v>0</v>
      </c>
      <c r="AY158">
        <f t="shared" si="84"/>
        <v>0</v>
      </c>
      <c r="AZ158">
        <f t="shared" si="85"/>
        <v>0</v>
      </c>
      <c r="BA158">
        <f t="shared" si="86"/>
        <v>0</v>
      </c>
      <c r="BD158">
        <f t="shared" si="87"/>
        <v>0</v>
      </c>
      <c r="BE158">
        <f t="shared" si="88"/>
        <v>0</v>
      </c>
      <c r="BF158">
        <f t="shared" si="89"/>
        <v>0</v>
      </c>
    </row>
    <row r="159" spans="2:58" ht="12.75">
      <c r="B159" t="str">
        <f>+D</f>
        <v>Heathcote 4</v>
      </c>
      <c r="C159" s="3">
        <f>+'Averages week by week'!AH36</f>
        <v>2</v>
      </c>
      <c r="D159" s="3" t="s">
        <v>34</v>
      </c>
      <c r="E159" s="3">
        <f>+'Averages week by week'!AH79</f>
        <v>8</v>
      </c>
      <c r="F159" t="str">
        <f>+CC</f>
        <v>Redbridge Social 1</v>
      </c>
      <c r="K159">
        <f t="shared" si="60"/>
        <v>0</v>
      </c>
      <c r="L159">
        <f t="shared" si="61"/>
        <v>0</v>
      </c>
      <c r="M159">
        <f t="shared" si="62"/>
        <v>0</v>
      </c>
      <c r="P159">
        <f t="shared" si="63"/>
        <v>0</v>
      </c>
      <c r="Q159">
        <f t="shared" si="64"/>
        <v>0</v>
      </c>
      <c r="R159">
        <f t="shared" si="65"/>
        <v>0</v>
      </c>
      <c r="S159">
        <f>+E159</f>
        <v>8</v>
      </c>
      <c r="T159">
        <f>+C159</f>
        <v>2</v>
      </c>
      <c r="U159">
        <f t="shared" si="66"/>
        <v>1</v>
      </c>
      <c r="V159">
        <f t="shared" si="67"/>
        <v>0</v>
      </c>
      <c r="W159">
        <f t="shared" si="68"/>
        <v>0</v>
      </c>
      <c r="X159">
        <f>+C159</f>
        <v>2</v>
      </c>
      <c r="Y159">
        <f>+E159</f>
        <v>8</v>
      </c>
      <c r="Z159">
        <f t="shared" si="69"/>
        <v>0</v>
      </c>
      <c r="AA159">
        <f t="shared" si="70"/>
        <v>0</v>
      </c>
      <c r="AB159">
        <f t="shared" si="71"/>
        <v>1</v>
      </c>
      <c r="AE159">
        <f t="shared" si="72"/>
        <v>0</v>
      </c>
      <c r="AF159">
        <f t="shared" si="73"/>
        <v>0</v>
      </c>
      <c r="AG159">
        <f t="shared" si="74"/>
        <v>0</v>
      </c>
      <c r="AJ159">
        <f t="shared" si="75"/>
        <v>0</v>
      </c>
      <c r="AK159">
        <f t="shared" si="76"/>
        <v>0</v>
      </c>
      <c r="AL159">
        <f t="shared" si="77"/>
        <v>0</v>
      </c>
      <c r="AO159">
        <f t="shared" si="78"/>
        <v>0</v>
      </c>
      <c r="AP159">
        <f t="shared" si="79"/>
        <v>0</v>
      </c>
      <c r="AQ159">
        <f t="shared" si="80"/>
        <v>0</v>
      </c>
      <c r="AT159">
        <f t="shared" si="81"/>
        <v>0</v>
      </c>
      <c r="AU159">
        <f t="shared" si="82"/>
        <v>0</v>
      </c>
      <c r="AV159">
        <f t="shared" si="83"/>
        <v>0</v>
      </c>
      <c r="AY159">
        <f t="shared" si="84"/>
        <v>0</v>
      </c>
      <c r="AZ159">
        <f t="shared" si="85"/>
        <v>0</v>
      </c>
      <c r="BA159">
        <f t="shared" si="86"/>
        <v>0</v>
      </c>
      <c r="BD159">
        <f t="shared" si="87"/>
        <v>0</v>
      </c>
      <c r="BE159">
        <f t="shared" si="88"/>
        <v>0</v>
      </c>
      <c r="BF159">
        <f t="shared" si="89"/>
        <v>0</v>
      </c>
    </row>
    <row r="160" spans="2:58" ht="12.75">
      <c r="B160" t="str">
        <f>+G</f>
        <v>Redbridge 2</v>
      </c>
      <c r="C160" s="3">
        <f>+'Averages week by week'!AH68</f>
        <v>6</v>
      </c>
      <c r="D160" s="3" t="s">
        <v>34</v>
      </c>
      <c r="E160" s="3">
        <f>+'Averages week by week'!AH57</f>
        <v>4</v>
      </c>
      <c r="F160" t="str">
        <f>+I</f>
        <v>Mossford 7</v>
      </c>
      <c r="K160">
        <f t="shared" si="60"/>
        <v>0</v>
      </c>
      <c r="L160">
        <f t="shared" si="61"/>
        <v>0</v>
      </c>
      <c r="M160">
        <f t="shared" si="62"/>
        <v>0</v>
      </c>
      <c r="P160">
        <f t="shared" si="63"/>
        <v>0</v>
      </c>
      <c r="Q160">
        <f t="shared" si="64"/>
        <v>0</v>
      </c>
      <c r="R160">
        <f t="shared" si="65"/>
        <v>0</v>
      </c>
      <c r="U160">
        <f t="shared" si="66"/>
        <v>0</v>
      </c>
      <c r="V160">
        <f t="shared" si="67"/>
        <v>0</v>
      </c>
      <c r="W160">
        <f t="shared" si="68"/>
        <v>0</v>
      </c>
      <c r="Z160">
        <f t="shared" si="69"/>
        <v>0</v>
      </c>
      <c r="AA160">
        <f t="shared" si="70"/>
        <v>0</v>
      </c>
      <c r="AB160">
        <f t="shared" si="71"/>
        <v>0</v>
      </c>
      <c r="AE160">
        <f t="shared" si="72"/>
        <v>0</v>
      </c>
      <c r="AF160">
        <f t="shared" si="73"/>
        <v>0</v>
      </c>
      <c r="AG160">
        <f t="shared" si="74"/>
        <v>0</v>
      </c>
      <c r="AJ160">
        <f t="shared" si="75"/>
        <v>0</v>
      </c>
      <c r="AK160">
        <f t="shared" si="76"/>
        <v>0</v>
      </c>
      <c r="AL160">
        <f t="shared" si="77"/>
        <v>0</v>
      </c>
      <c r="AM160">
        <f>+C160</f>
        <v>6</v>
      </c>
      <c r="AN160">
        <f>+E160</f>
        <v>4</v>
      </c>
      <c r="AO160">
        <f t="shared" si="78"/>
        <v>1</v>
      </c>
      <c r="AP160">
        <f t="shared" si="79"/>
        <v>0</v>
      </c>
      <c r="AQ160">
        <f t="shared" si="80"/>
        <v>0</v>
      </c>
      <c r="AT160">
        <f t="shared" si="81"/>
        <v>0</v>
      </c>
      <c r="AU160">
        <f t="shared" si="82"/>
        <v>0</v>
      </c>
      <c r="AV160">
        <f t="shared" si="83"/>
        <v>0</v>
      </c>
      <c r="AW160">
        <f>+E160</f>
        <v>4</v>
      </c>
      <c r="AX160">
        <f>+C160</f>
        <v>6</v>
      </c>
      <c r="AY160">
        <f t="shared" si="84"/>
        <v>0</v>
      </c>
      <c r="AZ160">
        <f t="shared" si="85"/>
        <v>0</v>
      </c>
      <c r="BA160">
        <f t="shared" si="86"/>
        <v>1</v>
      </c>
      <c r="BD160">
        <f t="shared" si="87"/>
        <v>0</v>
      </c>
      <c r="BE160">
        <f t="shared" si="88"/>
        <v>0</v>
      </c>
      <c r="BF160">
        <f t="shared" si="89"/>
        <v>0</v>
      </c>
    </row>
    <row r="161" spans="2:58" ht="12.75">
      <c r="B161" t="str">
        <f>+H</f>
        <v>Rendezvous 2</v>
      </c>
      <c r="C161" s="3">
        <f>+'Averages week by week'!AH91</f>
        <v>3</v>
      </c>
      <c r="D161" s="3" t="s">
        <v>34</v>
      </c>
      <c r="E161" s="3">
        <f>+'Averages week by week'!AH103</f>
        <v>7</v>
      </c>
      <c r="F161" t="str">
        <f>+J</f>
        <v>RTTL 3</v>
      </c>
      <c r="G161" s="6" t="s">
        <v>154</v>
      </c>
      <c r="K161">
        <f t="shared" si="60"/>
        <v>0</v>
      </c>
      <c r="L161">
        <f t="shared" si="61"/>
        <v>0</v>
      </c>
      <c r="M161">
        <f t="shared" si="62"/>
        <v>0</v>
      </c>
      <c r="P161">
        <f t="shared" si="63"/>
        <v>0</v>
      </c>
      <c r="Q161">
        <f t="shared" si="64"/>
        <v>0</v>
      </c>
      <c r="R161">
        <f t="shared" si="65"/>
        <v>0</v>
      </c>
      <c r="U161">
        <f t="shared" si="66"/>
        <v>0</v>
      </c>
      <c r="V161">
        <f t="shared" si="67"/>
        <v>0</v>
      </c>
      <c r="W161">
        <f t="shared" si="68"/>
        <v>0</v>
      </c>
      <c r="Z161">
        <f t="shared" si="69"/>
        <v>0</v>
      </c>
      <c r="AA161">
        <f t="shared" si="70"/>
        <v>0</v>
      </c>
      <c r="AB161">
        <f t="shared" si="71"/>
        <v>0</v>
      </c>
      <c r="AE161">
        <f t="shared" si="72"/>
        <v>0</v>
      </c>
      <c r="AF161">
        <f t="shared" si="73"/>
        <v>0</v>
      </c>
      <c r="AG161">
        <f t="shared" si="74"/>
        <v>0</v>
      </c>
      <c r="AJ161">
        <f t="shared" si="75"/>
        <v>0</v>
      </c>
      <c r="AK161">
        <f t="shared" si="76"/>
        <v>0</v>
      </c>
      <c r="AL161">
        <f t="shared" si="77"/>
        <v>0</v>
      </c>
      <c r="AO161">
        <f t="shared" si="78"/>
        <v>0</v>
      </c>
      <c r="AP161">
        <f t="shared" si="79"/>
        <v>0</v>
      </c>
      <c r="AQ161">
        <f t="shared" si="80"/>
        <v>0</v>
      </c>
      <c r="AR161">
        <f>+C161</f>
        <v>3</v>
      </c>
      <c r="AS161">
        <f>+E161</f>
        <v>7</v>
      </c>
      <c r="AT161">
        <f t="shared" si="81"/>
        <v>0</v>
      </c>
      <c r="AU161">
        <f t="shared" si="82"/>
        <v>0</v>
      </c>
      <c r="AV161">
        <f t="shared" si="83"/>
        <v>1</v>
      </c>
      <c r="AY161">
        <f t="shared" si="84"/>
        <v>0</v>
      </c>
      <c r="AZ161">
        <f t="shared" si="85"/>
        <v>0</v>
      </c>
      <c r="BA161">
        <f t="shared" si="86"/>
        <v>0</v>
      </c>
      <c r="BB161">
        <f>+E161</f>
        <v>7</v>
      </c>
      <c r="BC161">
        <f>+C161</f>
        <v>3</v>
      </c>
      <c r="BD161">
        <f t="shared" si="87"/>
        <v>1</v>
      </c>
      <c r="BE161">
        <f t="shared" si="88"/>
        <v>0</v>
      </c>
      <c r="BF161">
        <f t="shared" si="89"/>
        <v>0</v>
      </c>
    </row>
    <row r="162" spans="3:58" ht="12" customHeight="1">
      <c r="C162" s="3"/>
      <c r="D162" s="3"/>
      <c r="E162" s="3"/>
      <c r="K162">
        <f t="shared" si="60"/>
        <v>0</v>
      </c>
      <c r="L162">
        <f t="shared" si="61"/>
        <v>0</v>
      </c>
      <c r="M162">
        <f t="shared" si="62"/>
        <v>0</v>
      </c>
      <c r="P162">
        <f t="shared" si="63"/>
        <v>0</v>
      </c>
      <c r="Q162">
        <f t="shared" si="64"/>
        <v>0</v>
      </c>
      <c r="R162">
        <f t="shared" si="65"/>
        <v>0</v>
      </c>
      <c r="U162">
        <f t="shared" si="66"/>
        <v>0</v>
      </c>
      <c r="V162">
        <f t="shared" si="67"/>
        <v>0</v>
      </c>
      <c r="W162">
        <f t="shared" si="68"/>
        <v>0</v>
      </c>
      <c r="Z162">
        <f t="shared" si="69"/>
        <v>0</v>
      </c>
      <c r="AA162">
        <f t="shared" si="70"/>
        <v>0</v>
      </c>
      <c r="AB162">
        <f t="shared" si="71"/>
        <v>0</v>
      </c>
      <c r="AE162">
        <f t="shared" si="72"/>
        <v>0</v>
      </c>
      <c r="AF162">
        <f t="shared" si="73"/>
        <v>0</v>
      </c>
      <c r="AG162">
        <f t="shared" si="74"/>
        <v>0</v>
      </c>
      <c r="AJ162">
        <f t="shared" si="75"/>
        <v>0</v>
      </c>
      <c r="AK162">
        <f t="shared" si="76"/>
        <v>0</v>
      </c>
      <c r="AL162">
        <f t="shared" si="77"/>
        <v>0</v>
      </c>
      <c r="AO162">
        <f t="shared" si="78"/>
        <v>0</v>
      </c>
      <c r="AP162">
        <f t="shared" si="79"/>
        <v>0</v>
      </c>
      <c r="AQ162">
        <f t="shared" si="80"/>
        <v>0</v>
      </c>
      <c r="AT162">
        <f t="shared" si="81"/>
        <v>0</v>
      </c>
      <c r="AU162">
        <f t="shared" si="82"/>
        <v>0</v>
      </c>
      <c r="AV162">
        <f t="shared" si="83"/>
        <v>0</v>
      </c>
      <c r="AY162">
        <f t="shared" si="84"/>
        <v>0</v>
      </c>
      <c r="AZ162">
        <f t="shared" si="85"/>
        <v>0</v>
      </c>
      <c r="BA162">
        <f t="shared" si="86"/>
        <v>0</v>
      </c>
      <c r="BD162">
        <f t="shared" si="87"/>
        <v>0</v>
      </c>
      <c r="BE162">
        <f t="shared" si="88"/>
        <v>0</v>
      </c>
      <c r="BF162">
        <f t="shared" si="89"/>
        <v>0</v>
      </c>
    </row>
    <row r="163" spans="1:58" ht="12.75">
      <c r="A163" s="2" t="s">
        <v>22</v>
      </c>
      <c r="C163" s="3"/>
      <c r="D163" s="3"/>
      <c r="E163" s="3"/>
      <c r="F163" s="1">
        <f>+F155+7</f>
        <v>38411</v>
      </c>
      <c r="K163">
        <f t="shared" si="60"/>
        <v>0</v>
      </c>
      <c r="L163">
        <f t="shared" si="61"/>
        <v>0</v>
      </c>
      <c r="M163">
        <f t="shared" si="62"/>
        <v>0</v>
      </c>
      <c r="P163">
        <f t="shared" si="63"/>
        <v>0</v>
      </c>
      <c r="Q163">
        <f t="shared" si="64"/>
        <v>0</v>
      </c>
      <c r="R163">
        <f t="shared" si="65"/>
        <v>0</v>
      </c>
      <c r="U163">
        <f t="shared" si="66"/>
        <v>0</v>
      </c>
      <c r="V163">
        <f t="shared" si="67"/>
        <v>0</v>
      </c>
      <c r="W163">
        <f t="shared" si="68"/>
        <v>0</v>
      </c>
      <c r="Z163">
        <f t="shared" si="69"/>
        <v>0</v>
      </c>
      <c r="AA163">
        <f t="shared" si="70"/>
        <v>0</v>
      </c>
      <c r="AB163">
        <f t="shared" si="71"/>
        <v>0</v>
      </c>
      <c r="AE163">
        <f t="shared" si="72"/>
        <v>0</v>
      </c>
      <c r="AF163">
        <f t="shared" si="73"/>
        <v>0</v>
      </c>
      <c r="AG163">
        <f t="shared" si="74"/>
        <v>0</v>
      </c>
      <c r="AJ163">
        <f t="shared" si="75"/>
        <v>0</v>
      </c>
      <c r="AK163">
        <f t="shared" si="76"/>
        <v>0</v>
      </c>
      <c r="AL163">
        <f t="shared" si="77"/>
        <v>0</v>
      </c>
      <c r="AO163">
        <f t="shared" si="78"/>
        <v>0</v>
      </c>
      <c r="AP163">
        <f t="shared" si="79"/>
        <v>0</v>
      </c>
      <c r="AQ163">
        <f t="shared" si="80"/>
        <v>0</v>
      </c>
      <c r="AT163">
        <f t="shared" si="81"/>
        <v>0</v>
      </c>
      <c r="AU163">
        <f t="shared" si="82"/>
        <v>0</v>
      </c>
      <c r="AV163">
        <f t="shared" si="83"/>
        <v>0</v>
      </c>
      <c r="AY163">
        <f t="shared" si="84"/>
        <v>0</v>
      </c>
      <c r="AZ163">
        <f t="shared" si="85"/>
        <v>0</v>
      </c>
      <c r="BA163">
        <f t="shared" si="86"/>
        <v>0</v>
      </c>
      <c r="BD163">
        <f t="shared" si="87"/>
        <v>0</v>
      </c>
      <c r="BE163">
        <f t="shared" si="88"/>
        <v>0</v>
      </c>
      <c r="BF163">
        <f t="shared" si="89"/>
        <v>0</v>
      </c>
    </row>
    <row r="164" spans="3:58" ht="12.75">
      <c r="C164" s="3"/>
      <c r="D164" s="3"/>
      <c r="E164" s="3"/>
      <c r="K164">
        <f t="shared" si="60"/>
        <v>0</v>
      </c>
      <c r="L164">
        <f t="shared" si="61"/>
        <v>0</v>
      </c>
      <c r="M164">
        <f t="shared" si="62"/>
        <v>0</v>
      </c>
      <c r="P164">
        <f t="shared" si="63"/>
        <v>0</v>
      </c>
      <c r="Q164">
        <f t="shared" si="64"/>
        <v>0</v>
      </c>
      <c r="R164">
        <f t="shared" si="65"/>
        <v>0</v>
      </c>
      <c r="U164">
        <f t="shared" si="66"/>
        <v>0</v>
      </c>
      <c r="V164">
        <f t="shared" si="67"/>
        <v>0</v>
      </c>
      <c r="W164">
        <f t="shared" si="68"/>
        <v>0</v>
      </c>
      <c r="Z164">
        <f t="shared" si="69"/>
        <v>0</v>
      </c>
      <c r="AA164">
        <f t="shared" si="70"/>
        <v>0</v>
      </c>
      <c r="AB164">
        <f t="shared" si="71"/>
        <v>0</v>
      </c>
      <c r="AE164">
        <f t="shared" si="72"/>
        <v>0</v>
      </c>
      <c r="AF164">
        <f t="shared" si="73"/>
        <v>0</v>
      </c>
      <c r="AG164">
        <f t="shared" si="74"/>
        <v>0</v>
      </c>
      <c r="AJ164">
        <f t="shared" si="75"/>
        <v>0</v>
      </c>
      <c r="AK164">
        <f t="shared" si="76"/>
        <v>0</v>
      </c>
      <c r="AL164">
        <f t="shared" si="77"/>
        <v>0</v>
      </c>
      <c r="AO164">
        <f t="shared" si="78"/>
        <v>0</v>
      </c>
      <c r="AP164">
        <f t="shared" si="79"/>
        <v>0</v>
      </c>
      <c r="AQ164">
        <f t="shared" si="80"/>
        <v>0</v>
      </c>
      <c r="AT164">
        <f t="shared" si="81"/>
        <v>0</v>
      </c>
      <c r="AU164">
        <f t="shared" si="82"/>
        <v>0</v>
      </c>
      <c r="AV164">
        <f t="shared" si="83"/>
        <v>0</v>
      </c>
      <c r="AY164">
        <f t="shared" si="84"/>
        <v>0</v>
      </c>
      <c r="AZ164">
        <f t="shared" si="85"/>
        <v>0</v>
      </c>
      <c r="BA164">
        <f t="shared" si="86"/>
        <v>0</v>
      </c>
      <c r="BD164">
        <f t="shared" si="87"/>
        <v>0</v>
      </c>
      <c r="BE164">
        <f t="shared" si="88"/>
        <v>0</v>
      </c>
      <c r="BF164">
        <f t="shared" si="89"/>
        <v>0</v>
      </c>
    </row>
    <row r="165" spans="2:58" ht="12.75">
      <c r="B165" t="str">
        <f>+a</f>
        <v>Mossford 6</v>
      </c>
      <c r="C165" s="3">
        <f>+'Averages week by week'!AJ48</f>
        <v>8</v>
      </c>
      <c r="D165" s="3" t="s">
        <v>34</v>
      </c>
      <c r="E165" s="3">
        <f>+'Averages week by week'!AJ18</f>
        <v>2</v>
      </c>
      <c r="F165" t="str">
        <f>+E</f>
        <v>Grove</v>
      </c>
      <c r="H165" s="3"/>
      <c r="I165">
        <f>+C165</f>
        <v>8</v>
      </c>
      <c r="J165">
        <f>+E165</f>
        <v>2</v>
      </c>
      <c r="K165">
        <f t="shared" si="60"/>
        <v>1</v>
      </c>
      <c r="L165">
        <f t="shared" si="61"/>
        <v>0</v>
      </c>
      <c r="M165">
        <f t="shared" si="62"/>
        <v>0</v>
      </c>
      <c r="P165">
        <f t="shared" si="63"/>
        <v>0</v>
      </c>
      <c r="Q165">
        <f t="shared" si="64"/>
        <v>0</v>
      </c>
      <c r="R165">
        <f t="shared" si="65"/>
        <v>0</v>
      </c>
      <c r="U165">
        <f t="shared" si="66"/>
        <v>0</v>
      </c>
      <c r="V165">
        <f t="shared" si="67"/>
        <v>0</v>
      </c>
      <c r="W165">
        <f t="shared" si="68"/>
        <v>0</v>
      </c>
      <c r="Z165">
        <f t="shared" si="69"/>
        <v>0</v>
      </c>
      <c r="AA165">
        <f t="shared" si="70"/>
        <v>0</v>
      </c>
      <c r="AB165">
        <f t="shared" si="71"/>
        <v>0</v>
      </c>
      <c r="AC165">
        <f>+E165</f>
        <v>2</v>
      </c>
      <c r="AD165">
        <f>+C165</f>
        <v>8</v>
      </c>
      <c r="AE165">
        <f t="shared" si="72"/>
        <v>0</v>
      </c>
      <c r="AF165">
        <f t="shared" si="73"/>
        <v>0</v>
      </c>
      <c r="AG165">
        <f t="shared" si="74"/>
        <v>1</v>
      </c>
      <c r="AJ165">
        <f t="shared" si="75"/>
        <v>0</v>
      </c>
      <c r="AK165">
        <f t="shared" si="76"/>
        <v>0</v>
      </c>
      <c r="AL165">
        <f t="shared" si="77"/>
        <v>0</v>
      </c>
      <c r="AO165">
        <f t="shared" si="78"/>
        <v>0</v>
      </c>
      <c r="AP165">
        <f t="shared" si="79"/>
        <v>0</v>
      </c>
      <c r="AQ165">
        <f t="shared" si="80"/>
        <v>0</v>
      </c>
      <c r="AT165">
        <f t="shared" si="81"/>
        <v>0</v>
      </c>
      <c r="AU165">
        <f t="shared" si="82"/>
        <v>0</v>
      </c>
      <c r="AV165">
        <f t="shared" si="83"/>
        <v>0</v>
      </c>
      <c r="AY165">
        <f t="shared" si="84"/>
        <v>0</v>
      </c>
      <c r="AZ165">
        <f t="shared" si="85"/>
        <v>0</v>
      </c>
      <c r="BA165">
        <f t="shared" si="86"/>
        <v>0</v>
      </c>
      <c r="BD165">
        <f t="shared" si="87"/>
        <v>0</v>
      </c>
      <c r="BE165">
        <f t="shared" si="88"/>
        <v>0</v>
      </c>
      <c r="BF165">
        <f t="shared" si="89"/>
        <v>0</v>
      </c>
    </row>
    <row r="166" spans="2:58" ht="12.75">
      <c r="B166" t="str">
        <f>+B</f>
        <v>Wanstead &amp; Woodford</v>
      </c>
      <c r="C166" s="3">
        <f>+'Averages week by week'!AJ113</f>
        <v>7</v>
      </c>
      <c r="D166" s="3" t="s">
        <v>34</v>
      </c>
      <c r="E166" s="3">
        <f>+'Averages week by week'!AJ36</f>
        <v>3</v>
      </c>
      <c r="F166" t="str">
        <f>+D</f>
        <v>Heathcote 4</v>
      </c>
      <c r="H166" s="3"/>
      <c r="K166">
        <f t="shared" si="60"/>
        <v>0</v>
      </c>
      <c r="L166">
        <f t="shared" si="61"/>
        <v>0</v>
      </c>
      <c r="M166">
        <f t="shared" si="62"/>
        <v>0</v>
      </c>
      <c r="N166">
        <f>+C166</f>
        <v>7</v>
      </c>
      <c r="O166">
        <f>+E166</f>
        <v>3</v>
      </c>
      <c r="P166">
        <f t="shared" si="63"/>
        <v>1</v>
      </c>
      <c r="Q166">
        <f t="shared" si="64"/>
        <v>0</v>
      </c>
      <c r="R166">
        <f t="shared" si="65"/>
        <v>0</v>
      </c>
      <c r="U166">
        <f t="shared" si="66"/>
        <v>0</v>
      </c>
      <c r="V166">
        <f t="shared" si="67"/>
        <v>0</v>
      </c>
      <c r="W166">
        <f t="shared" si="68"/>
        <v>0</v>
      </c>
      <c r="X166">
        <f>+E166</f>
        <v>3</v>
      </c>
      <c r="Y166">
        <f>+C166</f>
        <v>7</v>
      </c>
      <c r="Z166">
        <f t="shared" si="69"/>
        <v>0</v>
      </c>
      <c r="AA166">
        <f t="shared" si="70"/>
        <v>0</v>
      </c>
      <c r="AB166">
        <f t="shared" si="71"/>
        <v>1</v>
      </c>
      <c r="AE166">
        <f t="shared" si="72"/>
        <v>0</v>
      </c>
      <c r="AF166">
        <f t="shared" si="73"/>
        <v>0</v>
      </c>
      <c r="AG166">
        <f t="shared" si="74"/>
        <v>0</v>
      </c>
      <c r="AJ166">
        <f t="shared" si="75"/>
        <v>0</v>
      </c>
      <c r="AK166">
        <f t="shared" si="76"/>
        <v>0</v>
      </c>
      <c r="AL166">
        <f t="shared" si="77"/>
        <v>0</v>
      </c>
      <c r="AO166">
        <f t="shared" si="78"/>
        <v>0</v>
      </c>
      <c r="AP166">
        <f t="shared" si="79"/>
        <v>0</v>
      </c>
      <c r="AQ166">
        <f t="shared" si="80"/>
        <v>0</v>
      </c>
      <c r="AT166">
        <f t="shared" si="81"/>
        <v>0</v>
      </c>
      <c r="AU166">
        <f t="shared" si="82"/>
        <v>0</v>
      </c>
      <c r="AV166">
        <f t="shared" si="83"/>
        <v>0</v>
      </c>
      <c r="AY166">
        <f t="shared" si="84"/>
        <v>0</v>
      </c>
      <c r="AZ166">
        <f t="shared" si="85"/>
        <v>0</v>
      </c>
      <c r="BA166">
        <f t="shared" si="86"/>
        <v>0</v>
      </c>
      <c r="BD166">
        <f t="shared" si="87"/>
        <v>0</v>
      </c>
      <c r="BE166">
        <f t="shared" si="88"/>
        <v>0</v>
      </c>
      <c r="BF166">
        <f t="shared" si="89"/>
        <v>0</v>
      </c>
    </row>
    <row r="167" spans="2:58" ht="12.75">
      <c r="B167" t="str">
        <f>+J</f>
        <v>RTTL 3</v>
      </c>
      <c r="C167" s="3">
        <f>+'Averages week by week'!AJ103</f>
        <v>5</v>
      </c>
      <c r="D167" s="3" t="s">
        <v>34</v>
      </c>
      <c r="E167" s="3">
        <f>+'Averages week by week'!AJ79</f>
        <v>5</v>
      </c>
      <c r="F167" t="str">
        <f>+CC</f>
        <v>Redbridge Social 1</v>
      </c>
      <c r="H167" s="3"/>
      <c r="K167">
        <f t="shared" si="60"/>
        <v>0</v>
      </c>
      <c r="L167">
        <f t="shared" si="61"/>
        <v>0</v>
      </c>
      <c r="M167">
        <f t="shared" si="62"/>
        <v>0</v>
      </c>
      <c r="P167">
        <f t="shared" si="63"/>
        <v>0</v>
      </c>
      <c r="Q167">
        <f t="shared" si="64"/>
        <v>0</v>
      </c>
      <c r="R167">
        <f t="shared" si="65"/>
        <v>0</v>
      </c>
      <c r="S167">
        <f>+E167</f>
        <v>5</v>
      </c>
      <c r="T167">
        <f>+C167</f>
        <v>5</v>
      </c>
      <c r="U167">
        <f t="shared" si="66"/>
        <v>0</v>
      </c>
      <c r="V167">
        <f t="shared" si="67"/>
        <v>1</v>
      </c>
      <c r="W167">
        <f t="shared" si="68"/>
        <v>0</v>
      </c>
      <c r="Z167">
        <f t="shared" si="69"/>
        <v>0</v>
      </c>
      <c r="AA167">
        <f t="shared" si="70"/>
        <v>0</v>
      </c>
      <c r="AB167">
        <f t="shared" si="71"/>
        <v>0</v>
      </c>
      <c r="AE167">
        <f t="shared" si="72"/>
        <v>0</v>
      </c>
      <c r="AF167">
        <f t="shared" si="73"/>
        <v>0</v>
      </c>
      <c r="AG167">
        <f t="shared" si="74"/>
        <v>0</v>
      </c>
      <c r="AJ167">
        <f t="shared" si="75"/>
        <v>0</v>
      </c>
      <c r="AK167">
        <f t="shared" si="76"/>
        <v>0</v>
      </c>
      <c r="AL167">
        <f t="shared" si="77"/>
        <v>0</v>
      </c>
      <c r="AO167">
        <f t="shared" si="78"/>
        <v>0</v>
      </c>
      <c r="AP167">
        <f t="shared" si="79"/>
        <v>0</v>
      </c>
      <c r="AQ167">
        <f t="shared" si="80"/>
        <v>0</v>
      </c>
      <c r="AT167">
        <f t="shared" si="81"/>
        <v>0</v>
      </c>
      <c r="AU167">
        <f t="shared" si="82"/>
        <v>0</v>
      </c>
      <c r="AV167">
        <f t="shared" si="83"/>
        <v>0</v>
      </c>
      <c r="AY167">
        <f t="shared" si="84"/>
        <v>0</v>
      </c>
      <c r="AZ167">
        <f t="shared" si="85"/>
        <v>0</v>
      </c>
      <c r="BA167">
        <f t="shared" si="86"/>
        <v>0</v>
      </c>
      <c r="BB167">
        <f>+C167</f>
        <v>5</v>
      </c>
      <c r="BC167">
        <f>+E167</f>
        <v>5</v>
      </c>
      <c r="BD167">
        <f t="shared" si="87"/>
        <v>0</v>
      </c>
      <c r="BE167">
        <f t="shared" si="88"/>
        <v>1</v>
      </c>
      <c r="BF167">
        <f t="shared" si="89"/>
        <v>0</v>
      </c>
    </row>
    <row r="168" spans="2:58" ht="12.75">
      <c r="B168" t="str">
        <f>+I</f>
        <v>Mossford 7</v>
      </c>
      <c r="C168" s="3">
        <f>+'Averages week by week'!AJ57</f>
        <v>7</v>
      </c>
      <c r="D168" s="3" t="s">
        <v>34</v>
      </c>
      <c r="E168" s="3">
        <f>+'Averages week by week'!AJ127</f>
        <v>3</v>
      </c>
      <c r="F168" t="str">
        <f>+F</f>
        <v>Woodlands 2</v>
      </c>
      <c r="H168" s="3"/>
      <c r="K168">
        <f t="shared" si="60"/>
        <v>0</v>
      </c>
      <c r="L168">
        <f t="shared" si="61"/>
        <v>0</v>
      </c>
      <c r="M168">
        <f t="shared" si="62"/>
        <v>0</v>
      </c>
      <c r="P168">
        <f t="shared" si="63"/>
        <v>0</v>
      </c>
      <c r="Q168">
        <f t="shared" si="64"/>
        <v>0</v>
      </c>
      <c r="R168">
        <f t="shared" si="65"/>
        <v>0</v>
      </c>
      <c r="U168">
        <f t="shared" si="66"/>
        <v>0</v>
      </c>
      <c r="V168">
        <f t="shared" si="67"/>
        <v>0</v>
      </c>
      <c r="W168">
        <f t="shared" si="68"/>
        <v>0</v>
      </c>
      <c r="Z168">
        <f t="shared" si="69"/>
        <v>0</v>
      </c>
      <c r="AA168">
        <f t="shared" si="70"/>
        <v>0</v>
      </c>
      <c r="AB168">
        <f t="shared" si="71"/>
        <v>0</v>
      </c>
      <c r="AE168">
        <f t="shared" si="72"/>
        <v>0</v>
      </c>
      <c r="AF168">
        <f t="shared" si="73"/>
        <v>0</v>
      </c>
      <c r="AG168">
        <f t="shared" si="74"/>
        <v>0</v>
      </c>
      <c r="AH168">
        <f>+E168</f>
        <v>3</v>
      </c>
      <c r="AI168">
        <f>+C168</f>
        <v>7</v>
      </c>
      <c r="AJ168">
        <f t="shared" si="75"/>
        <v>0</v>
      </c>
      <c r="AK168">
        <f t="shared" si="76"/>
        <v>0</v>
      </c>
      <c r="AL168">
        <f t="shared" si="77"/>
        <v>1</v>
      </c>
      <c r="AO168">
        <f t="shared" si="78"/>
        <v>0</v>
      </c>
      <c r="AP168">
        <f t="shared" si="79"/>
        <v>0</v>
      </c>
      <c r="AQ168">
        <f t="shared" si="80"/>
        <v>0</v>
      </c>
      <c r="AT168">
        <f t="shared" si="81"/>
        <v>0</v>
      </c>
      <c r="AU168">
        <f t="shared" si="82"/>
        <v>0</v>
      </c>
      <c r="AV168">
        <f t="shared" si="83"/>
        <v>0</v>
      </c>
      <c r="AW168">
        <f>+C168</f>
        <v>7</v>
      </c>
      <c r="AX168">
        <f>+E168</f>
        <v>3</v>
      </c>
      <c r="AY168">
        <f t="shared" si="84"/>
        <v>1</v>
      </c>
      <c r="AZ168">
        <f t="shared" si="85"/>
        <v>0</v>
      </c>
      <c r="BA168">
        <f t="shared" si="86"/>
        <v>0</v>
      </c>
      <c r="BD168">
        <f t="shared" si="87"/>
        <v>0</v>
      </c>
      <c r="BE168">
        <f t="shared" si="88"/>
        <v>0</v>
      </c>
      <c r="BF168">
        <f t="shared" si="89"/>
        <v>0</v>
      </c>
    </row>
    <row r="169" spans="2:58" ht="12.75">
      <c r="B169" t="str">
        <f>+H</f>
        <v>Rendezvous 2</v>
      </c>
      <c r="C169" s="3">
        <f>+'Averages week by week'!AJ91</f>
        <v>9</v>
      </c>
      <c r="D169" s="3" t="s">
        <v>34</v>
      </c>
      <c r="E169" s="3">
        <f>+'Averages week by week'!AJ68</f>
        <v>1</v>
      </c>
      <c r="F169" t="str">
        <f>+G</f>
        <v>Redbridge 2</v>
      </c>
      <c r="G169" s="6" t="s">
        <v>154</v>
      </c>
      <c r="H169" s="3"/>
      <c r="K169">
        <f t="shared" si="60"/>
        <v>0</v>
      </c>
      <c r="L169">
        <f t="shared" si="61"/>
        <v>0</v>
      </c>
      <c r="M169">
        <f t="shared" si="62"/>
        <v>0</v>
      </c>
      <c r="P169">
        <f t="shared" si="63"/>
        <v>0</v>
      </c>
      <c r="Q169">
        <f t="shared" si="64"/>
        <v>0</v>
      </c>
      <c r="R169">
        <f t="shared" si="65"/>
        <v>0</v>
      </c>
      <c r="U169">
        <f t="shared" si="66"/>
        <v>0</v>
      </c>
      <c r="V169">
        <f t="shared" si="67"/>
        <v>0</v>
      </c>
      <c r="W169">
        <f t="shared" si="68"/>
        <v>0</v>
      </c>
      <c r="Z169">
        <f t="shared" si="69"/>
        <v>0</v>
      </c>
      <c r="AA169">
        <f t="shared" si="70"/>
        <v>0</v>
      </c>
      <c r="AB169">
        <f t="shared" si="71"/>
        <v>0</v>
      </c>
      <c r="AE169">
        <f t="shared" si="72"/>
        <v>0</v>
      </c>
      <c r="AF169">
        <f t="shared" si="73"/>
        <v>0</v>
      </c>
      <c r="AG169">
        <f t="shared" si="74"/>
        <v>0</v>
      </c>
      <c r="AJ169">
        <f t="shared" si="75"/>
        <v>0</v>
      </c>
      <c r="AK169">
        <f t="shared" si="76"/>
        <v>0</v>
      </c>
      <c r="AL169">
        <f t="shared" si="77"/>
        <v>0</v>
      </c>
      <c r="AM169">
        <f>+E169</f>
        <v>1</v>
      </c>
      <c r="AN169">
        <f>+C169</f>
        <v>9</v>
      </c>
      <c r="AO169">
        <f t="shared" si="78"/>
        <v>0</v>
      </c>
      <c r="AP169">
        <f t="shared" si="79"/>
        <v>0</v>
      </c>
      <c r="AQ169">
        <f t="shared" si="80"/>
        <v>1</v>
      </c>
      <c r="AR169">
        <f>+C169</f>
        <v>9</v>
      </c>
      <c r="AS169">
        <f>+E169</f>
        <v>1</v>
      </c>
      <c r="AT169">
        <f t="shared" si="81"/>
        <v>1</v>
      </c>
      <c r="AU169">
        <f t="shared" si="82"/>
        <v>0</v>
      </c>
      <c r="AV169">
        <f t="shared" si="83"/>
        <v>0</v>
      </c>
      <c r="AY169">
        <f t="shared" si="84"/>
        <v>0</v>
      </c>
      <c r="AZ169">
        <f t="shared" si="85"/>
        <v>0</v>
      </c>
      <c r="BA169">
        <f t="shared" si="86"/>
        <v>0</v>
      </c>
      <c r="BD169">
        <f t="shared" si="87"/>
        <v>0</v>
      </c>
      <c r="BE169">
        <f t="shared" si="88"/>
        <v>0</v>
      </c>
      <c r="BF169">
        <f t="shared" si="89"/>
        <v>0</v>
      </c>
    </row>
    <row r="170" spans="3:58" ht="13.5" customHeight="1">
      <c r="C170" s="3"/>
      <c r="D170" s="3"/>
      <c r="E170" s="3"/>
      <c r="H170" s="3"/>
      <c r="K170">
        <f t="shared" si="60"/>
        <v>0</v>
      </c>
      <c r="L170">
        <f t="shared" si="61"/>
        <v>0</v>
      </c>
      <c r="M170">
        <f t="shared" si="62"/>
        <v>0</v>
      </c>
      <c r="P170">
        <f t="shared" si="63"/>
        <v>0</v>
      </c>
      <c r="Q170">
        <f t="shared" si="64"/>
        <v>0</v>
      </c>
      <c r="R170">
        <f t="shared" si="65"/>
        <v>0</v>
      </c>
      <c r="U170">
        <f t="shared" si="66"/>
        <v>0</v>
      </c>
      <c r="V170">
        <f t="shared" si="67"/>
        <v>0</v>
      </c>
      <c r="W170">
        <f t="shared" si="68"/>
        <v>0</v>
      </c>
      <c r="Z170">
        <f t="shared" si="69"/>
        <v>0</v>
      </c>
      <c r="AA170">
        <f t="shared" si="70"/>
        <v>0</v>
      </c>
      <c r="AB170">
        <f t="shared" si="71"/>
        <v>0</v>
      </c>
      <c r="AE170">
        <f t="shared" si="72"/>
        <v>0</v>
      </c>
      <c r="AF170">
        <f t="shared" si="73"/>
        <v>0</v>
      </c>
      <c r="AG170">
        <f t="shared" si="74"/>
        <v>0</v>
      </c>
      <c r="AJ170">
        <f t="shared" si="75"/>
        <v>0</v>
      </c>
      <c r="AK170">
        <f t="shared" si="76"/>
        <v>0</v>
      </c>
      <c r="AL170">
        <f t="shared" si="77"/>
        <v>0</v>
      </c>
      <c r="AO170">
        <f t="shared" si="78"/>
        <v>0</v>
      </c>
      <c r="AP170">
        <f t="shared" si="79"/>
        <v>0</v>
      </c>
      <c r="AQ170">
        <f t="shared" si="80"/>
        <v>0</v>
      </c>
      <c r="AT170">
        <f t="shared" si="81"/>
        <v>0</v>
      </c>
      <c r="AU170">
        <f t="shared" si="82"/>
        <v>0</v>
      </c>
      <c r="AV170">
        <f t="shared" si="83"/>
        <v>0</v>
      </c>
      <c r="AY170">
        <f t="shared" si="84"/>
        <v>0</v>
      </c>
      <c r="AZ170">
        <f t="shared" si="85"/>
        <v>0</v>
      </c>
      <c r="BA170">
        <f t="shared" si="86"/>
        <v>0</v>
      </c>
      <c r="BD170">
        <f t="shared" si="87"/>
        <v>0</v>
      </c>
      <c r="BE170">
        <f t="shared" si="88"/>
        <v>0</v>
      </c>
      <c r="BF170">
        <f t="shared" si="89"/>
        <v>0</v>
      </c>
    </row>
    <row r="171" spans="1:58" ht="12.75">
      <c r="A171" s="2" t="s">
        <v>23</v>
      </c>
      <c r="C171" s="3"/>
      <c r="D171" s="3"/>
      <c r="E171" s="3"/>
      <c r="F171" s="1">
        <f>+F163+7</f>
        <v>38418</v>
      </c>
      <c r="H171" s="3"/>
      <c r="K171">
        <f t="shared" si="60"/>
        <v>0</v>
      </c>
      <c r="L171">
        <f t="shared" si="61"/>
        <v>0</v>
      </c>
      <c r="M171">
        <f t="shared" si="62"/>
        <v>0</v>
      </c>
      <c r="P171">
        <f t="shared" si="63"/>
        <v>0</v>
      </c>
      <c r="Q171">
        <f t="shared" si="64"/>
        <v>0</v>
      </c>
      <c r="R171">
        <f t="shared" si="65"/>
        <v>0</v>
      </c>
      <c r="U171">
        <f t="shared" si="66"/>
        <v>0</v>
      </c>
      <c r="V171">
        <f t="shared" si="67"/>
        <v>0</v>
      </c>
      <c r="W171">
        <f t="shared" si="68"/>
        <v>0</v>
      </c>
      <c r="Z171">
        <f t="shared" si="69"/>
        <v>0</v>
      </c>
      <c r="AA171">
        <f t="shared" si="70"/>
        <v>0</v>
      </c>
      <c r="AB171">
        <f t="shared" si="71"/>
        <v>0</v>
      </c>
      <c r="AE171">
        <f t="shared" si="72"/>
        <v>0</v>
      </c>
      <c r="AF171">
        <f t="shared" si="73"/>
        <v>0</v>
      </c>
      <c r="AG171">
        <f t="shared" si="74"/>
        <v>0</v>
      </c>
      <c r="AJ171">
        <f t="shared" si="75"/>
        <v>0</v>
      </c>
      <c r="AK171">
        <f t="shared" si="76"/>
        <v>0</v>
      </c>
      <c r="AL171">
        <f t="shared" si="77"/>
        <v>0</v>
      </c>
      <c r="AO171">
        <f t="shared" si="78"/>
        <v>0</v>
      </c>
      <c r="AP171">
        <f t="shared" si="79"/>
        <v>0</v>
      </c>
      <c r="AQ171">
        <f t="shared" si="80"/>
        <v>0</v>
      </c>
      <c r="AT171">
        <f t="shared" si="81"/>
        <v>0</v>
      </c>
      <c r="AU171">
        <f t="shared" si="82"/>
        <v>0</v>
      </c>
      <c r="AV171">
        <f t="shared" si="83"/>
        <v>0</v>
      </c>
      <c r="AY171">
        <f t="shared" si="84"/>
        <v>0</v>
      </c>
      <c r="AZ171">
        <f t="shared" si="85"/>
        <v>0</v>
      </c>
      <c r="BA171">
        <f t="shared" si="86"/>
        <v>0</v>
      </c>
      <c r="BD171">
        <f t="shared" si="87"/>
        <v>0</v>
      </c>
      <c r="BE171">
        <f t="shared" si="88"/>
        <v>0</v>
      </c>
      <c r="BF171">
        <f t="shared" si="89"/>
        <v>0</v>
      </c>
    </row>
    <row r="172" spans="3:58" ht="12.75">
      <c r="C172" s="3"/>
      <c r="D172" s="3"/>
      <c r="E172" s="3"/>
      <c r="H172" s="3"/>
      <c r="K172">
        <f t="shared" si="60"/>
        <v>0</v>
      </c>
      <c r="L172">
        <f t="shared" si="61"/>
        <v>0</v>
      </c>
      <c r="M172">
        <f t="shared" si="62"/>
        <v>0</v>
      </c>
      <c r="P172">
        <f t="shared" si="63"/>
        <v>0</v>
      </c>
      <c r="Q172">
        <f t="shared" si="64"/>
        <v>0</v>
      </c>
      <c r="R172">
        <f t="shared" si="65"/>
        <v>0</v>
      </c>
      <c r="U172">
        <f t="shared" si="66"/>
        <v>0</v>
      </c>
      <c r="V172">
        <f t="shared" si="67"/>
        <v>0</v>
      </c>
      <c r="W172">
        <f t="shared" si="68"/>
        <v>0</v>
      </c>
      <c r="Z172">
        <f t="shared" si="69"/>
        <v>0</v>
      </c>
      <c r="AA172">
        <f t="shared" si="70"/>
        <v>0</v>
      </c>
      <c r="AB172">
        <f t="shared" si="71"/>
        <v>0</v>
      </c>
      <c r="AE172">
        <f t="shared" si="72"/>
        <v>0</v>
      </c>
      <c r="AF172">
        <f t="shared" si="73"/>
        <v>0</v>
      </c>
      <c r="AG172">
        <f t="shared" si="74"/>
        <v>0</v>
      </c>
      <c r="AJ172">
        <f t="shared" si="75"/>
        <v>0</v>
      </c>
      <c r="AK172">
        <f t="shared" si="76"/>
        <v>0</v>
      </c>
      <c r="AL172">
        <f t="shared" si="77"/>
        <v>0</v>
      </c>
      <c r="AO172">
        <f t="shared" si="78"/>
        <v>0</v>
      </c>
      <c r="AP172">
        <f t="shared" si="79"/>
        <v>0</v>
      </c>
      <c r="AQ172">
        <f t="shared" si="80"/>
        <v>0</v>
      </c>
      <c r="AT172">
        <f t="shared" si="81"/>
        <v>0</v>
      </c>
      <c r="AU172">
        <f t="shared" si="82"/>
        <v>0</v>
      </c>
      <c r="AV172">
        <f t="shared" si="83"/>
        <v>0</v>
      </c>
      <c r="AY172">
        <f t="shared" si="84"/>
        <v>0</v>
      </c>
      <c r="AZ172">
        <f t="shared" si="85"/>
        <v>0</v>
      </c>
      <c r="BA172">
        <f t="shared" si="86"/>
        <v>0</v>
      </c>
      <c r="BD172">
        <f t="shared" si="87"/>
        <v>0</v>
      </c>
      <c r="BE172">
        <f t="shared" si="88"/>
        <v>0</v>
      </c>
      <c r="BF172">
        <f t="shared" si="89"/>
        <v>0</v>
      </c>
    </row>
    <row r="173" spans="2:58" ht="12.75">
      <c r="B173" t="str">
        <f>+D</f>
        <v>Heathcote 4</v>
      </c>
      <c r="C173" s="3">
        <f>+'Averages week by week'!AL36</f>
        <v>2</v>
      </c>
      <c r="D173" s="3" t="s">
        <v>34</v>
      </c>
      <c r="E173" s="3">
        <f>+'Averages week by week'!AL48</f>
        <v>8</v>
      </c>
      <c r="F173" t="str">
        <f>+a</f>
        <v>Mossford 6</v>
      </c>
      <c r="H173" s="3"/>
      <c r="I173">
        <f>+E173</f>
        <v>8</v>
      </c>
      <c r="J173">
        <f>+C173</f>
        <v>2</v>
      </c>
      <c r="K173">
        <f t="shared" si="60"/>
        <v>1</v>
      </c>
      <c r="L173">
        <f t="shared" si="61"/>
        <v>0</v>
      </c>
      <c r="M173">
        <f t="shared" si="62"/>
        <v>0</v>
      </c>
      <c r="P173">
        <f t="shared" si="63"/>
        <v>0</v>
      </c>
      <c r="Q173">
        <f t="shared" si="64"/>
        <v>0</v>
      </c>
      <c r="R173">
        <f t="shared" si="65"/>
        <v>0</v>
      </c>
      <c r="U173">
        <f t="shared" si="66"/>
        <v>0</v>
      </c>
      <c r="V173">
        <f t="shared" si="67"/>
        <v>0</v>
      </c>
      <c r="W173">
        <f t="shared" si="68"/>
        <v>0</v>
      </c>
      <c r="X173">
        <f>+C173</f>
        <v>2</v>
      </c>
      <c r="Y173">
        <f>+E173</f>
        <v>8</v>
      </c>
      <c r="Z173">
        <f t="shared" si="69"/>
        <v>0</v>
      </c>
      <c r="AA173">
        <f t="shared" si="70"/>
        <v>0</v>
      </c>
      <c r="AB173">
        <f t="shared" si="71"/>
        <v>1</v>
      </c>
      <c r="AE173">
        <f t="shared" si="72"/>
        <v>0</v>
      </c>
      <c r="AF173">
        <f t="shared" si="73"/>
        <v>0</v>
      </c>
      <c r="AG173">
        <f t="shared" si="74"/>
        <v>0</v>
      </c>
      <c r="AJ173">
        <f t="shared" si="75"/>
        <v>0</v>
      </c>
      <c r="AK173">
        <f t="shared" si="76"/>
        <v>0</v>
      </c>
      <c r="AL173">
        <f t="shared" si="77"/>
        <v>0</v>
      </c>
      <c r="AO173">
        <f t="shared" si="78"/>
        <v>0</v>
      </c>
      <c r="AP173">
        <f t="shared" si="79"/>
        <v>0</v>
      </c>
      <c r="AQ173">
        <f t="shared" si="80"/>
        <v>0</v>
      </c>
      <c r="AT173">
        <f t="shared" si="81"/>
        <v>0</v>
      </c>
      <c r="AU173">
        <f t="shared" si="82"/>
        <v>0</v>
      </c>
      <c r="AV173">
        <f t="shared" si="83"/>
        <v>0</v>
      </c>
      <c r="AY173">
        <f t="shared" si="84"/>
        <v>0</v>
      </c>
      <c r="AZ173">
        <f t="shared" si="85"/>
        <v>0</v>
      </c>
      <c r="BA173">
        <f t="shared" si="86"/>
        <v>0</v>
      </c>
      <c r="BD173">
        <f t="shared" si="87"/>
        <v>0</v>
      </c>
      <c r="BE173">
        <f t="shared" si="88"/>
        <v>0</v>
      </c>
      <c r="BF173">
        <f t="shared" si="89"/>
        <v>0</v>
      </c>
    </row>
    <row r="174" spans="2:58" ht="12.75">
      <c r="B174" t="str">
        <f>+CC</f>
        <v>Redbridge Social 1</v>
      </c>
      <c r="C174" s="3">
        <f>+'Averages week by week'!AL79</f>
        <v>5</v>
      </c>
      <c r="D174" s="3" t="s">
        <v>34</v>
      </c>
      <c r="E174" s="3">
        <f>+'Averages week by week'!AL113</f>
        <v>5</v>
      </c>
      <c r="F174" t="str">
        <f>+B</f>
        <v>Wanstead &amp; Woodford</v>
      </c>
      <c r="H174" s="3"/>
      <c r="K174">
        <f t="shared" si="60"/>
        <v>0</v>
      </c>
      <c r="L174">
        <f t="shared" si="61"/>
        <v>0</v>
      </c>
      <c r="M174">
        <f t="shared" si="62"/>
        <v>0</v>
      </c>
      <c r="N174">
        <f>+E174</f>
        <v>5</v>
      </c>
      <c r="O174">
        <f>+C174</f>
        <v>5</v>
      </c>
      <c r="P174">
        <f t="shared" si="63"/>
        <v>0</v>
      </c>
      <c r="Q174">
        <f t="shared" si="64"/>
        <v>1</v>
      </c>
      <c r="R174">
        <f t="shared" si="65"/>
        <v>0</v>
      </c>
      <c r="S174">
        <f>+C174</f>
        <v>5</v>
      </c>
      <c r="T174">
        <f>+E174</f>
        <v>5</v>
      </c>
      <c r="U174">
        <f t="shared" si="66"/>
        <v>0</v>
      </c>
      <c r="V174">
        <f t="shared" si="67"/>
        <v>1</v>
      </c>
      <c r="W174">
        <f t="shared" si="68"/>
        <v>0</v>
      </c>
      <c r="Z174">
        <f t="shared" si="69"/>
        <v>0</v>
      </c>
      <c r="AA174">
        <f t="shared" si="70"/>
        <v>0</v>
      </c>
      <c r="AB174">
        <f t="shared" si="71"/>
        <v>0</v>
      </c>
      <c r="AE174">
        <f t="shared" si="72"/>
        <v>0</v>
      </c>
      <c r="AF174">
        <f t="shared" si="73"/>
        <v>0</v>
      </c>
      <c r="AG174">
        <f t="shared" si="74"/>
        <v>0</v>
      </c>
      <c r="AJ174">
        <f t="shared" si="75"/>
        <v>0</v>
      </c>
      <c r="AK174">
        <f t="shared" si="76"/>
        <v>0</v>
      </c>
      <c r="AL174">
        <f t="shared" si="77"/>
        <v>0</v>
      </c>
      <c r="AO174">
        <f t="shared" si="78"/>
        <v>0</v>
      </c>
      <c r="AP174">
        <f t="shared" si="79"/>
        <v>0</v>
      </c>
      <c r="AQ174">
        <f t="shared" si="80"/>
        <v>0</v>
      </c>
      <c r="AT174">
        <f t="shared" si="81"/>
        <v>0</v>
      </c>
      <c r="AU174">
        <f t="shared" si="82"/>
        <v>0</v>
      </c>
      <c r="AV174">
        <f t="shared" si="83"/>
        <v>0</v>
      </c>
      <c r="AY174">
        <f t="shared" si="84"/>
        <v>0</v>
      </c>
      <c r="AZ174">
        <f t="shared" si="85"/>
        <v>0</v>
      </c>
      <c r="BA174">
        <f t="shared" si="86"/>
        <v>0</v>
      </c>
      <c r="BD174">
        <f t="shared" si="87"/>
        <v>0</v>
      </c>
      <c r="BE174">
        <f t="shared" si="88"/>
        <v>0</v>
      </c>
      <c r="BF174">
        <f t="shared" si="89"/>
        <v>0</v>
      </c>
    </row>
    <row r="175" spans="2:58" ht="12.75">
      <c r="B175" t="str">
        <f>+E</f>
        <v>Grove</v>
      </c>
      <c r="C175" s="3">
        <f>+'Averages week by week'!AL18</f>
        <v>5</v>
      </c>
      <c r="D175" s="3" t="s">
        <v>34</v>
      </c>
      <c r="E175" s="3">
        <f>+'Averages week by week'!AL57</f>
        <v>5</v>
      </c>
      <c r="F175" t="str">
        <f>+I</f>
        <v>Mossford 7</v>
      </c>
      <c r="H175" s="3"/>
      <c r="K175">
        <f t="shared" si="60"/>
        <v>0</v>
      </c>
      <c r="L175">
        <f t="shared" si="61"/>
        <v>0</v>
      </c>
      <c r="M175">
        <f t="shared" si="62"/>
        <v>0</v>
      </c>
      <c r="P175">
        <f t="shared" si="63"/>
        <v>0</v>
      </c>
      <c r="Q175">
        <f t="shared" si="64"/>
        <v>0</v>
      </c>
      <c r="R175">
        <f t="shared" si="65"/>
        <v>0</v>
      </c>
      <c r="U175">
        <f t="shared" si="66"/>
        <v>0</v>
      </c>
      <c r="V175">
        <f t="shared" si="67"/>
        <v>0</v>
      </c>
      <c r="W175">
        <f t="shared" si="68"/>
        <v>0</v>
      </c>
      <c r="Z175">
        <f t="shared" si="69"/>
        <v>0</v>
      </c>
      <c r="AA175">
        <f t="shared" si="70"/>
        <v>0</v>
      </c>
      <c r="AB175">
        <f t="shared" si="71"/>
        <v>0</v>
      </c>
      <c r="AC175">
        <f>+C175</f>
        <v>5</v>
      </c>
      <c r="AD175">
        <f>+E175</f>
        <v>5</v>
      </c>
      <c r="AE175">
        <f t="shared" si="72"/>
        <v>0</v>
      </c>
      <c r="AF175">
        <f t="shared" si="73"/>
        <v>1</v>
      </c>
      <c r="AG175">
        <f t="shared" si="74"/>
        <v>0</v>
      </c>
      <c r="AJ175">
        <f t="shared" si="75"/>
        <v>0</v>
      </c>
      <c r="AK175">
        <f t="shared" si="76"/>
        <v>0</v>
      </c>
      <c r="AL175">
        <f t="shared" si="77"/>
        <v>0</v>
      </c>
      <c r="AO175">
        <f t="shared" si="78"/>
        <v>0</v>
      </c>
      <c r="AP175">
        <f t="shared" si="79"/>
        <v>0</v>
      </c>
      <c r="AQ175">
        <f t="shared" si="80"/>
        <v>0</v>
      </c>
      <c r="AT175">
        <f t="shared" si="81"/>
        <v>0</v>
      </c>
      <c r="AU175">
        <f t="shared" si="82"/>
        <v>0</v>
      </c>
      <c r="AV175">
        <f t="shared" si="83"/>
        <v>0</v>
      </c>
      <c r="AW175">
        <f>+E175</f>
        <v>5</v>
      </c>
      <c r="AX175">
        <f>+C175</f>
        <v>5</v>
      </c>
      <c r="AY175">
        <f t="shared" si="84"/>
        <v>0</v>
      </c>
      <c r="AZ175">
        <f t="shared" si="85"/>
        <v>1</v>
      </c>
      <c r="BA175">
        <f t="shared" si="86"/>
        <v>0</v>
      </c>
      <c r="BD175">
        <f t="shared" si="87"/>
        <v>0</v>
      </c>
      <c r="BE175">
        <f t="shared" si="88"/>
        <v>0</v>
      </c>
      <c r="BF175">
        <f t="shared" si="89"/>
        <v>0</v>
      </c>
    </row>
    <row r="176" spans="2:58" ht="12.75">
      <c r="B176" t="str">
        <f>+F</f>
        <v>Woodlands 2</v>
      </c>
      <c r="C176" s="3">
        <f>+'Averages week by week'!AL127</f>
        <v>0</v>
      </c>
      <c r="D176" s="3" t="s">
        <v>34</v>
      </c>
      <c r="E176" s="3">
        <f>+'Averages week by week'!AL91</f>
        <v>10</v>
      </c>
      <c r="F176" t="str">
        <f>+H</f>
        <v>Rendezvous 2</v>
      </c>
      <c r="H176" s="3"/>
      <c r="K176">
        <f t="shared" si="60"/>
        <v>0</v>
      </c>
      <c r="L176">
        <f t="shared" si="61"/>
        <v>0</v>
      </c>
      <c r="M176">
        <f t="shared" si="62"/>
        <v>0</v>
      </c>
      <c r="P176">
        <f t="shared" si="63"/>
        <v>0</v>
      </c>
      <c r="Q176">
        <f t="shared" si="64"/>
        <v>0</v>
      </c>
      <c r="R176">
        <f t="shared" si="65"/>
        <v>0</v>
      </c>
      <c r="U176">
        <f t="shared" si="66"/>
        <v>0</v>
      </c>
      <c r="V176">
        <f t="shared" si="67"/>
        <v>0</v>
      </c>
      <c r="W176">
        <f t="shared" si="68"/>
        <v>0</v>
      </c>
      <c r="Z176">
        <f t="shared" si="69"/>
        <v>0</v>
      </c>
      <c r="AA176">
        <f t="shared" si="70"/>
        <v>0</v>
      </c>
      <c r="AB176">
        <f t="shared" si="71"/>
        <v>0</v>
      </c>
      <c r="AE176">
        <f t="shared" si="72"/>
        <v>0</v>
      </c>
      <c r="AF176">
        <f t="shared" si="73"/>
        <v>0</v>
      </c>
      <c r="AG176">
        <f t="shared" si="74"/>
        <v>0</v>
      </c>
      <c r="AH176">
        <f>+C176</f>
        <v>0</v>
      </c>
      <c r="AI176">
        <f>+E176</f>
        <v>10</v>
      </c>
      <c r="AJ176">
        <f t="shared" si="75"/>
        <v>0</v>
      </c>
      <c r="AK176">
        <f t="shared" si="76"/>
        <v>0</v>
      </c>
      <c r="AL176">
        <f t="shared" si="77"/>
        <v>1</v>
      </c>
      <c r="AO176">
        <f t="shared" si="78"/>
        <v>0</v>
      </c>
      <c r="AP176">
        <f t="shared" si="79"/>
        <v>0</v>
      </c>
      <c r="AQ176">
        <f t="shared" si="80"/>
        <v>0</v>
      </c>
      <c r="AR176">
        <f>+E176</f>
        <v>10</v>
      </c>
      <c r="AS176">
        <f>+C176</f>
        <v>0</v>
      </c>
      <c r="AT176">
        <f t="shared" si="81"/>
        <v>1</v>
      </c>
      <c r="AU176">
        <f t="shared" si="82"/>
        <v>0</v>
      </c>
      <c r="AV176">
        <f t="shared" si="83"/>
        <v>0</v>
      </c>
      <c r="AY176">
        <f t="shared" si="84"/>
        <v>0</v>
      </c>
      <c r="AZ176">
        <f t="shared" si="85"/>
        <v>0</v>
      </c>
      <c r="BA176">
        <f t="shared" si="86"/>
        <v>0</v>
      </c>
      <c r="BD176">
        <f t="shared" si="87"/>
        <v>0</v>
      </c>
      <c r="BE176">
        <f t="shared" si="88"/>
        <v>0</v>
      </c>
      <c r="BF176">
        <f t="shared" si="89"/>
        <v>0</v>
      </c>
    </row>
    <row r="177" spans="2:58" ht="12.75">
      <c r="B177" t="str">
        <f>+G</f>
        <v>Redbridge 2</v>
      </c>
      <c r="C177" s="3">
        <f>+'Averages week by week'!AL68</f>
        <v>1</v>
      </c>
      <c r="D177" s="3" t="s">
        <v>34</v>
      </c>
      <c r="E177" s="3">
        <f>+'Averages week by week'!AL103</f>
        <v>9</v>
      </c>
      <c r="F177" t="str">
        <f>+J</f>
        <v>RTTL 3</v>
      </c>
      <c r="H177" s="3"/>
      <c r="K177">
        <f t="shared" si="60"/>
        <v>0</v>
      </c>
      <c r="L177">
        <f t="shared" si="61"/>
        <v>0</v>
      </c>
      <c r="M177">
        <f t="shared" si="62"/>
        <v>0</v>
      </c>
      <c r="P177">
        <f t="shared" si="63"/>
        <v>0</v>
      </c>
      <c r="Q177">
        <f t="shared" si="64"/>
        <v>0</v>
      </c>
      <c r="R177">
        <f t="shared" si="65"/>
        <v>0</v>
      </c>
      <c r="U177">
        <f t="shared" si="66"/>
        <v>0</v>
      </c>
      <c r="V177">
        <f t="shared" si="67"/>
        <v>0</v>
      </c>
      <c r="W177">
        <f t="shared" si="68"/>
        <v>0</v>
      </c>
      <c r="Z177">
        <f t="shared" si="69"/>
        <v>0</v>
      </c>
      <c r="AA177">
        <f t="shared" si="70"/>
        <v>0</v>
      </c>
      <c r="AB177">
        <f t="shared" si="71"/>
        <v>0</v>
      </c>
      <c r="AE177">
        <f t="shared" si="72"/>
        <v>0</v>
      </c>
      <c r="AF177">
        <f t="shared" si="73"/>
        <v>0</v>
      </c>
      <c r="AG177">
        <f t="shared" si="74"/>
        <v>0</v>
      </c>
      <c r="AJ177">
        <f t="shared" si="75"/>
        <v>0</v>
      </c>
      <c r="AK177">
        <f t="shared" si="76"/>
        <v>0</v>
      </c>
      <c r="AL177">
        <f t="shared" si="77"/>
        <v>0</v>
      </c>
      <c r="AM177">
        <f>+C177</f>
        <v>1</v>
      </c>
      <c r="AN177">
        <f>+E177</f>
        <v>9</v>
      </c>
      <c r="AO177">
        <f t="shared" si="78"/>
        <v>0</v>
      </c>
      <c r="AP177">
        <f t="shared" si="79"/>
        <v>0</v>
      </c>
      <c r="AQ177">
        <f t="shared" si="80"/>
        <v>1</v>
      </c>
      <c r="AT177">
        <f t="shared" si="81"/>
        <v>0</v>
      </c>
      <c r="AU177">
        <f t="shared" si="82"/>
        <v>0</v>
      </c>
      <c r="AV177">
        <f t="shared" si="83"/>
        <v>0</v>
      </c>
      <c r="AY177">
        <f t="shared" si="84"/>
        <v>0</v>
      </c>
      <c r="AZ177">
        <f t="shared" si="85"/>
        <v>0</v>
      </c>
      <c r="BA177">
        <f t="shared" si="86"/>
        <v>0</v>
      </c>
      <c r="BB177">
        <f>+E177</f>
        <v>9</v>
      </c>
      <c r="BC177">
        <f>+C177</f>
        <v>1</v>
      </c>
      <c r="BD177">
        <f t="shared" si="87"/>
        <v>1</v>
      </c>
      <c r="BE177">
        <f t="shared" si="88"/>
        <v>0</v>
      </c>
      <c r="BF177">
        <f t="shared" si="89"/>
        <v>0</v>
      </c>
    </row>
    <row r="178" spans="3:58" ht="12.75">
      <c r="C178" s="3"/>
      <c r="D178" s="3"/>
      <c r="E178" s="3"/>
      <c r="H178" s="3"/>
      <c r="K178">
        <f t="shared" si="60"/>
        <v>0</v>
      </c>
      <c r="L178">
        <f t="shared" si="61"/>
        <v>0</v>
      </c>
      <c r="M178">
        <f t="shared" si="62"/>
        <v>0</v>
      </c>
      <c r="P178">
        <f t="shared" si="63"/>
        <v>0</v>
      </c>
      <c r="Q178">
        <f t="shared" si="64"/>
        <v>0</v>
      </c>
      <c r="R178">
        <f t="shared" si="65"/>
        <v>0</v>
      </c>
      <c r="U178">
        <f t="shared" si="66"/>
        <v>0</v>
      </c>
      <c r="V178">
        <f t="shared" si="67"/>
        <v>0</v>
      </c>
      <c r="W178">
        <f t="shared" si="68"/>
        <v>0</v>
      </c>
      <c r="Z178">
        <f t="shared" si="69"/>
        <v>0</v>
      </c>
      <c r="AA178">
        <f t="shared" si="70"/>
        <v>0</v>
      </c>
      <c r="AB178">
        <f t="shared" si="71"/>
        <v>0</v>
      </c>
      <c r="AE178">
        <f t="shared" si="72"/>
        <v>0</v>
      </c>
      <c r="AF178">
        <f t="shared" si="73"/>
        <v>0</v>
      </c>
      <c r="AG178">
        <f t="shared" si="74"/>
        <v>0</v>
      </c>
      <c r="AJ178">
        <f t="shared" si="75"/>
        <v>0</v>
      </c>
      <c r="AK178">
        <f t="shared" si="76"/>
        <v>0</v>
      </c>
      <c r="AL178">
        <f t="shared" si="77"/>
        <v>0</v>
      </c>
      <c r="AO178">
        <f t="shared" si="78"/>
        <v>0</v>
      </c>
      <c r="AP178">
        <f t="shared" si="79"/>
        <v>0</v>
      </c>
      <c r="AQ178">
        <f t="shared" si="80"/>
        <v>0</v>
      </c>
      <c r="AT178">
        <f t="shared" si="81"/>
        <v>0</v>
      </c>
      <c r="AU178">
        <f t="shared" si="82"/>
        <v>0</v>
      </c>
      <c r="AV178">
        <f t="shared" si="83"/>
        <v>0</v>
      </c>
      <c r="AY178">
        <f t="shared" si="84"/>
        <v>0</v>
      </c>
      <c r="AZ178">
        <f t="shared" si="85"/>
        <v>0</v>
      </c>
      <c r="BA178">
        <f t="shared" si="86"/>
        <v>0</v>
      </c>
      <c r="BD178">
        <f t="shared" si="87"/>
        <v>0</v>
      </c>
      <c r="BE178">
        <f t="shared" si="88"/>
        <v>0</v>
      </c>
      <c r="BF178">
        <f t="shared" si="89"/>
        <v>0</v>
      </c>
    </row>
    <row r="179" spans="1:58" ht="12.75">
      <c r="A179" s="2" t="s">
        <v>184</v>
      </c>
      <c r="C179" s="3"/>
      <c r="D179" s="3"/>
      <c r="E179" s="3"/>
      <c r="F179" s="1">
        <f>+F171+7</f>
        <v>38425</v>
      </c>
      <c r="H179" s="3"/>
      <c r="K179">
        <f t="shared" si="60"/>
        <v>0</v>
      </c>
      <c r="L179">
        <f t="shared" si="61"/>
        <v>0</v>
      </c>
      <c r="M179">
        <f t="shared" si="62"/>
        <v>0</v>
      </c>
      <c r="P179">
        <f t="shared" si="63"/>
        <v>0</v>
      </c>
      <c r="Q179">
        <f t="shared" si="64"/>
        <v>0</v>
      </c>
      <c r="R179">
        <f t="shared" si="65"/>
        <v>0</v>
      </c>
      <c r="U179">
        <f t="shared" si="66"/>
        <v>0</v>
      </c>
      <c r="V179">
        <f t="shared" si="67"/>
        <v>0</v>
      </c>
      <c r="W179">
        <f t="shared" si="68"/>
        <v>0</v>
      </c>
      <c r="Z179">
        <f t="shared" si="69"/>
        <v>0</v>
      </c>
      <c r="AA179">
        <f t="shared" si="70"/>
        <v>0</v>
      </c>
      <c r="AB179">
        <f t="shared" si="71"/>
        <v>0</v>
      </c>
      <c r="AE179">
        <f t="shared" si="72"/>
        <v>0</v>
      </c>
      <c r="AF179">
        <f t="shared" si="73"/>
        <v>0</v>
      </c>
      <c r="AG179">
        <f t="shared" si="74"/>
        <v>0</v>
      </c>
      <c r="AJ179">
        <f t="shared" si="75"/>
        <v>0</v>
      </c>
      <c r="AK179">
        <f t="shared" si="76"/>
        <v>0</v>
      </c>
      <c r="AL179">
        <f t="shared" si="77"/>
        <v>0</v>
      </c>
      <c r="AO179">
        <f t="shared" si="78"/>
        <v>0</v>
      </c>
      <c r="AP179">
        <f t="shared" si="79"/>
        <v>0</v>
      </c>
      <c r="AQ179">
        <f t="shared" si="80"/>
        <v>0</v>
      </c>
      <c r="AT179">
        <f t="shared" si="81"/>
        <v>0</v>
      </c>
      <c r="AU179">
        <f t="shared" si="82"/>
        <v>0</v>
      </c>
      <c r="AV179">
        <f t="shared" si="83"/>
        <v>0</v>
      </c>
      <c r="AY179">
        <f t="shared" si="84"/>
        <v>0</v>
      </c>
      <c r="AZ179">
        <f t="shared" si="85"/>
        <v>0</v>
      </c>
      <c r="BA179">
        <f t="shared" si="86"/>
        <v>0</v>
      </c>
      <c r="BD179">
        <f t="shared" si="87"/>
        <v>0</v>
      </c>
      <c r="BE179">
        <f t="shared" si="88"/>
        <v>0</v>
      </c>
      <c r="BF179">
        <f t="shared" si="89"/>
        <v>0</v>
      </c>
    </row>
    <row r="180" spans="3:58" ht="12.75">
      <c r="C180" s="3"/>
      <c r="D180" s="3"/>
      <c r="E180" s="3"/>
      <c r="H180" s="3"/>
      <c r="K180">
        <f t="shared" si="60"/>
        <v>0</v>
      </c>
      <c r="L180">
        <f t="shared" si="61"/>
        <v>0</v>
      </c>
      <c r="M180">
        <f t="shared" si="62"/>
        <v>0</v>
      </c>
      <c r="P180">
        <f t="shared" si="63"/>
        <v>0</v>
      </c>
      <c r="Q180">
        <f t="shared" si="64"/>
        <v>0</v>
      </c>
      <c r="R180">
        <f t="shared" si="65"/>
        <v>0</v>
      </c>
      <c r="U180">
        <f t="shared" si="66"/>
        <v>0</v>
      </c>
      <c r="V180">
        <f t="shared" si="67"/>
        <v>0</v>
      </c>
      <c r="W180">
        <f t="shared" si="68"/>
        <v>0</v>
      </c>
      <c r="Z180">
        <f t="shared" si="69"/>
        <v>0</v>
      </c>
      <c r="AA180">
        <f t="shared" si="70"/>
        <v>0</v>
      </c>
      <c r="AB180">
        <f t="shared" si="71"/>
        <v>0</v>
      </c>
      <c r="AE180">
        <f t="shared" si="72"/>
        <v>0</v>
      </c>
      <c r="AF180">
        <f t="shared" si="73"/>
        <v>0</v>
      </c>
      <c r="AG180">
        <f t="shared" si="74"/>
        <v>0</v>
      </c>
      <c r="AJ180">
        <f t="shared" si="75"/>
        <v>0</v>
      </c>
      <c r="AK180">
        <f t="shared" si="76"/>
        <v>0</v>
      </c>
      <c r="AL180">
        <f t="shared" si="77"/>
        <v>0</v>
      </c>
      <c r="AO180">
        <f t="shared" si="78"/>
        <v>0</v>
      </c>
      <c r="AP180">
        <f t="shared" si="79"/>
        <v>0</v>
      </c>
      <c r="AQ180">
        <f t="shared" si="80"/>
        <v>0</v>
      </c>
      <c r="AT180">
        <f t="shared" si="81"/>
        <v>0</v>
      </c>
      <c r="AU180">
        <f t="shared" si="82"/>
        <v>0</v>
      </c>
      <c r="AV180">
        <f t="shared" si="83"/>
        <v>0</v>
      </c>
      <c r="AY180">
        <f t="shared" si="84"/>
        <v>0</v>
      </c>
      <c r="AZ180">
        <f t="shared" si="85"/>
        <v>0</v>
      </c>
      <c r="BA180">
        <f t="shared" si="86"/>
        <v>0</v>
      </c>
      <c r="BD180">
        <f t="shared" si="87"/>
        <v>0</v>
      </c>
      <c r="BE180">
        <f t="shared" si="88"/>
        <v>0</v>
      </c>
      <c r="BF180">
        <f t="shared" si="89"/>
        <v>0</v>
      </c>
    </row>
    <row r="181" spans="2:58" ht="12.75">
      <c r="B181" t="str">
        <f>+a</f>
        <v>Mossford 6</v>
      </c>
      <c r="C181" s="3">
        <f>+'Averages week by week'!AN48</f>
        <v>3</v>
      </c>
      <c r="D181" s="3" t="s">
        <v>34</v>
      </c>
      <c r="E181" s="3">
        <f>+'Averages week by week'!AN79</f>
        <v>7</v>
      </c>
      <c r="F181" t="str">
        <f>+CC</f>
        <v>Redbridge Social 1</v>
      </c>
      <c r="H181" s="3"/>
      <c r="I181">
        <f>+C181</f>
        <v>3</v>
      </c>
      <c r="J181">
        <f>+E181</f>
        <v>7</v>
      </c>
      <c r="K181">
        <f t="shared" si="60"/>
        <v>0</v>
      </c>
      <c r="L181">
        <f t="shared" si="61"/>
        <v>0</v>
      </c>
      <c r="M181">
        <f t="shared" si="62"/>
        <v>1</v>
      </c>
      <c r="P181">
        <f t="shared" si="63"/>
        <v>0</v>
      </c>
      <c r="Q181">
        <f t="shared" si="64"/>
        <v>0</v>
      </c>
      <c r="R181">
        <f t="shared" si="65"/>
        <v>0</v>
      </c>
      <c r="S181">
        <f>+E181</f>
        <v>7</v>
      </c>
      <c r="T181">
        <f>+C181</f>
        <v>3</v>
      </c>
      <c r="U181">
        <f t="shared" si="66"/>
        <v>1</v>
      </c>
      <c r="V181">
        <f t="shared" si="67"/>
        <v>0</v>
      </c>
      <c r="W181">
        <f t="shared" si="68"/>
        <v>0</v>
      </c>
      <c r="Z181">
        <f t="shared" si="69"/>
        <v>0</v>
      </c>
      <c r="AA181">
        <f t="shared" si="70"/>
        <v>0</v>
      </c>
      <c r="AB181">
        <f t="shared" si="71"/>
        <v>0</v>
      </c>
      <c r="AE181">
        <f t="shared" si="72"/>
        <v>0</v>
      </c>
      <c r="AF181">
        <f t="shared" si="73"/>
        <v>0</v>
      </c>
      <c r="AG181">
        <f t="shared" si="74"/>
        <v>0</v>
      </c>
      <c r="AJ181">
        <f t="shared" si="75"/>
        <v>0</v>
      </c>
      <c r="AK181">
        <f t="shared" si="76"/>
        <v>0</v>
      </c>
      <c r="AL181">
        <f t="shared" si="77"/>
        <v>0</v>
      </c>
      <c r="AO181">
        <f t="shared" si="78"/>
        <v>0</v>
      </c>
      <c r="AP181">
        <f t="shared" si="79"/>
        <v>0</v>
      </c>
      <c r="AQ181">
        <f t="shared" si="80"/>
        <v>0</v>
      </c>
      <c r="AT181">
        <f t="shared" si="81"/>
        <v>0</v>
      </c>
      <c r="AU181">
        <f t="shared" si="82"/>
        <v>0</v>
      </c>
      <c r="AV181">
        <f t="shared" si="83"/>
        <v>0</v>
      </c>
      <c r="AY181">
        <f t="shared" si="84"/>
        <v>0</v>
      </c>
      <c r="AZ181">
        <f t="shared" si="85"/>
        <v>0</v>
      </c>
      <c r="BA181">
        <f t="shared" si="86"/>
        <v>0</v>
      </c>
      <c r="BD181">
        <f t="shared" si="87"/>
        <v>0</v>
      </c>
      <c r="BE181">
        <f t="shared" si="88"/>
        <v>0</v>
      </c>
      <c r="BF181">
        <f t="shared" si="89"/>
        <v>0</v>
      </c>
    </row>
    <row r="182" spans="2:58" ht="12.75">
      <c r="B182" t="str">
        <f>+J</f>
        <v>RTTL 3</v>
      </c>
      <c r="C182" s="3">
        <f>+'Averages week by week'!AN103</f>
        <v>8</v>
      </c>
      <c r="D182" s="3" t="s">
        <v>34</v>
      </c>
      <c r="E182" s="3">
        <f>+'Averages week by week'!AN113</f>
        <v>2</v>
      </c>
      <c r="F182" t="str">
        <f>+B</f>
        <v>Wanstead &amp; Woodford</v>
      </c>
      <c r="H182" s="3"/>
      <c r="K182">
        <f t="shared" si="60"/>
        <v>0</v>
      </c>
      <c r="L182">
        <f t="shared" si="61"/>
        <v>0</v>
      </c>
      <c r="M182">
        <f t="shared" si="62"/>
        <v>0</v>
      </c>
      <c r="N182">
        <f>+E182</f>
        <v>2</v>
      </c>
      <c r="O182">
        <f>+C182</f>
        <v>8</v>
      </c>
      <c r="P182">
        <f t="shared" si="63"/>
        <v>0</v>
      </c>
      <c r="Q182">
        <f t="shared" si="64"/>
        <v>0</v>
      </c>
      <c r="R182">
        <f t="shared" si="65"/>
        <v>1</v>
      </c>
      <c r="U182">
        <f t="shared" si="66"/>
        <v>0</v>
      </c>
      <c r="V182">
        <f t="shared" si="67"/>
        <v>0</v>
      </c>
      <c r="W182">
        <f t="shared" si="68"/>
        <v>0</v>
      </c>
      <c r="Z182">
        <f t="shared" si="69"/>
        <v>0</v>
      </c>
      <c r="AA182">
        <f t="shared" si="70"/>
        <v>0</v>
      </c>
      <c r="AB182">
        <f t="shared" si="71"/>
        <v>0</v>
      </c>
      <c r="AE182">
        <f t="shared" si="72"/>
        <v>0</v>
      </c>
      <c r="AF182">
        <f t="shared" si="73"/>
        <v>0</v>
      </c>
      <c r="AG182">
        <f t="shared" si="74"/>
        <v>0</v>
      </c>
      <c r="AJ182">
        <f t="shared" si="75"/>
        <v>0</v>
      </c>
      <c r="AK182">
        <f t="shared" si="76"/>
        <v>0</v>
      </c>
      <c r="AL182">
        <f t="shared" si="77"/>
        <v>0</v>
      </c>
      <c r="AO182">
        <f t="shared" si="78"/>
        <v>0</v>
      </c>
      <c r="AP182">
        <f t="shared" si="79"/>
        <v>0</v>
      </c>
      <c r="AQ182">
        <f t="shared" si="80"/>
        <v>0</v>
      </c>
      <c r="AT182">
        <f t="shared" si="81"/>
        <v>0</v>
      </c>
      <c r="AU182">
        <f t="shared" si="82"/>
        <v>0</v>
      </c>
      <c r="AV182">
        <f t="shared" si="83"/>
        <v>0</v>
      </c>
      <c r="AY182">
        <f t="shared" si="84"/>
        <v>0</v>
      </c>
      <c r="AZ182">
        <f t="shared" si="85"/>
        <v>0</v>
      </c>
      <c r="BA182">
        <f t="shared" si="86"/>
        <v>0</v>
      </c>
      <c r="BB182">
        <f>+C182</f>
        <v>8</v>
      </c>
      <c r="BC182">
        <f>+E182</f>
        <v>2</v>
      </c>
      <c r="BD182">
        <f t="shared" si="87"/>
        <v>1</v>
      </c>
      <c r="BE182">
        <f t="shared" si="88"/>
        <v>0</v>
      </c>
      <c r="BF182">
        <f t="shared" si="89"/>
        <v>0</v>
      </c>
    </row>
    <row r="183" spans="2:58" ht="12.75">
      <c r="B183" t="str">
        <f>+I</f>
        <v>Mossford 7</v>
      </c>
      <c r="C183" s="3">
        <f>+'Averages week by week'!AN57</f>
        <v>4</v>
      </c>
      <c r="D183" s="3" t="s">
        <v>34</v>
      </c>
      <c r="E183" s="3">
        <f>+'Averages week by week'!AN36</f>
        <v>6</v>
      </c>
      <c r="F183" t="str">
        <f>+D</f>
        <v>Heathcote 4</v>
      </c>
      <c r="H183" s="3"/>
      <c r="K183">
        <f t="shared" si="60"/>
        <v>0</v>
      </c>
      <c r="L183">
        <f t="shared" si="61"/>
        <v>0</v>
      </c>
      <c r="M183">
        <f t="shared" si="62"/>
        <v>0</v>
      </c>
      <c r="P183">
        <f t="shared" si="63"/>
        <v>0</v>
      </c>
      <c r="Q183">
        <f t="shared" si="64"/>
        <v>0</v>
      </c>
      <c r="R183">
        <f t="shared" si="65"/>
        <v>0</v>
      </c>
      <c r="U183">
        <f t="shared" si="66"/>
        <v>0</v>
      </c>
      <c r="V183">
        <f t="shared" si="67"/>
        <v>0</v>
      </c>
      <c r="W183">
        <f t="shared" si="68"/>
        <v>0</v>
      </c>
      <c r="X183">
        <f>+E183</f>
        <v>6</v>
      </c>
      <c r="Y183">
        <f>+C183</f>
        <v>4</v>
      </c>
      <c r="Z183">
        <f t="shared" si="69"/>
        <v>1</v>
      </c>
      <c r="AA183">
        <f t="shared" si="70"/>
        <v>0</v>
      </c>
      <c r="AB183">
        <f t="shared" si="71"/>
        <v>0</v>
      </c>
      <c r="AE183">
        <f t="shared" si="72"/>
        <v>0</v>
      </c>
      <c r="AF183">
        <f t="shared" si="73"/>
        <v>0</v>
      </c>
      <c r="AG183">
        <f t="shared" si="74"/>
        <v>0</v>
      </c>
      <c r="AJ183">
        <f t="shared" si="75"/>
        <v>0</v>
      </c>
      <c r="AK183">
        <f t="shared" si="76"/>
        <v>0</v>
      </c>
      <c r="AL183">
        <f t="shared" si="77"/>
        <v>0</v>
      </c>
      <c r="AO183">
        <f t="shared" si="78"/>
        <v>0</v>
      </c>
      <c r="AP183">
        <f t="shared" si="79"/>
        <v>0</v>
      </c>
      <c r="AQ183">
        <f t="shared" si="80"/>
        <v>0</v>
      </c>
      <c r="AT183">
        <f t="shared" si="81"/>
        <v>0</v>
      </c>
      <c r="AU183">
        <f t="shared" si="82"/>
        <v>0</v>
      </c>
      <c r="AV183">
        <f t="shared" si="83"/>
        <v>0</v>
      </c>
      <c r="AW183">
        <f>+C183</f>
        <v>4</v>
      </c>
      <c r="AX183">
        <f>+E183</f>
        <v>6</v>
      </c>
      <c r="AY183">
        <f t="shared" si="84"/>
        <v>0</v>
      </c>
      <c r="AZ183">
        <f t="shared" si="85"/>
        <v>0</v>
      </c>
      <c r="BA183">
        <f t="shared" si="86"/>
        <v>1</v>
      </c>
      <c r="BD183">
        <f t="shared" si="87"/>
        <v>0</v>
      </c>
      <c r="BE183">
        <f t="shared" si="88"/>
        <v>0</v>
      </c>
      <c r="BF183">
        <f t="shared" si="89"/>
        <v>0</v>
      </c>
    </row>
    <row r="184" spans="2:58" ht="12.75">
      <c r="B184" t="str">
        <f>+H</f>
        <v>Rendezvous 2</v>
      </c>
      <c r="C184" s="3">
        <f>+'Averages week by week'!AN91</f>
        <v>8</v>
      </c>
      <c r="D184" s="3" t="s">
        <v>34</v>
      </c>
      <c r="E184" s="3">
        <f>+'Averages week by week'!AN18</f>
        <v>2</v>
      </c>
      <c r="F184" t="str">
        <f>+E</f>
        <v>Grove</v>
      </c>
      <c r="H184" s="3"/>
      <c r="K184">
        <f t="shared" si="60"/>
        <v>0</v>
      </c>
      <c r="L184">
        <f t="shared" si="61"/>
        <v>0</v>
      </c>
      <c r="M184">
        <f t="shared" si="62"/>
        <v>0</v>
      </c>
      <c r="P184">
        <f t="shared" si="63"/>
        <v>0</v>
      </c>
      <c r="Q184">
        <f t="shared" si="64"/>
        <v>0</v>
      </c>
      <c r="R184">
        <f t="shared" si="65"/>
        <v>0</v>
      </c>
      <c r="U184">
        <f t="shared" si="66"/>
        <v>0</v>
      </c>
      <c r="V184">
        <f t="shared" si="67"/>
        <v>0</v>
      </c>
      <c r="W184">
        <f t="shared" si="68"/>
        <v>0</v>
      </c>
      <c r="Z184">
        <f t="shared" si="69"/>
        <v>0</v>
      </c>
      <c r="AA184">
        <f t="shared" si="70"/>
        <v>0</v>
      </c>
      <c r="AB184">
        <f t="shared" si="71"/>
        <v>0</v>
      </c>
      <c r="AC184">
        <f>+E184</f>
        <v>2</v>
      </c>
      <c r="AD184">
        <f>+C184</f>
        <v>8</v>
      </c>
      <c r="AE184">
        <f t="shared" si="72"/>
        <v>0</v>
      </c>
      <c r="AF184">
        <f t="shared" si="73"/>
        <v>0</v>
      </c>
      <c r="AG184">
        <f t="shared" si="74"/>
        <v>1</v>
      </c>
      <c r="AJ184">
        <f t="shared" si="75"/>
        <v>0</v>
      </c>
      <c r="AK184">
        <f t="shared" si="76"/>
        <v>0</v>
      </c>
      <c r="AL184">
        <f t="shared" si="77"/>
        <v>0</v>
      </c>
      <c r="AO184">
        <f t="shared" si="78"/>
        <v>0</v>
      </c>
      <c r="AP184">
        <f t="shared" si="79"/>
        <v>0</v>
      </c>
      <c r="AQ184">
        <f t="shared" si="80"/>
        <v>0</v>
      </c>
      <c r="AR184">
        <f>+C184</f>
        <v>8</v>
      </c>
      <c r="AS184">
        <f>+E184</f>
        <v>2</v>
      </c>
      <c r="AT184">
        <f t="shared" si="81"/>
        <v>1</v>
      </c>
      <c r="AU184">
        <f t="shared" si="82"/>
        <v>0</v>
      </c>
      <c r="AV184">
        <f t="shared" si="83"/>
        <v>0</v>
      </c>
      <c r="AY184">
        <f t="shared" si="84"/>
        <v>0</v>
      </c>
      <c r="AZ184">
        <f t="shared" si="85"/>
        <v>0</v>
      </c>
      <c r="BA184">
        <f t="shared" si="86"/>
        <v>0</v>
      </c>
      <c r="BD184">
        <f t="shared" si="87"/>
        <v>0</v>
      </c>
      <c r="BE184">
        <f t="shared" si="88"/>
        <v>0</v>
      </c>
      <c r="BF184">
        <f t="shared" si="89"/>
        <v>0</v>
      </c>
    </row>
    <row r="185" spans="2:58" ht="12.75">
      <c r="B185" t="str">
        <f>+G</f>
        <v>Redbridge 2</v>
      </c>
      <c r="C185" s="3">
        <f>+'Averages week by week'!AN68</f>
        <v>9</v>
      </c>
      <c r="D185" s="3" t="s">
        <v>34</v>
      </c>
      <c r="E185" s="3">
        <f>+'Averages week by week'!AN127</f>
        <v>1</v>
      </c>
      <c r="F185" t="str">
        <f>+F</f>
        <v>Woodlands 2</v>
      </c>
      <c r="H185" s="3"/>
      <c r="K185">
        <f t="shared" si="60"/>
        <v>0</v>
      </c>
      <c r="L185">
        <f t="shared" si="61"/>
        <v>0</v>
      </c>
      <c r="M185">
        <f t="shared" si="62"/>
        <v>0</v>
      </c>
      <c r="P185">
        <f t="shared" si="63"/>
        <v>0</v>
      </c>
      <c r="Q185">
        <f t="shared" si="64"/>
        <v>0</v>
      </c>
      <c r="R185">
        <f t="shared" si="65"/>
        <v>0</v>
      </c>
      <c r="U185">
        <f t="shared" si="66"/>
        <v>0</v>
      </c>
      <c r="V185">
        <f t="shared" si="67"/>
        <v>0</v>
      </c>
      <c r="W185">
        <f t="shared" si="68"/>
        <v>0</v>
      </c>
      <c r="Z185">
        <f t="shared" si="69"/>
        <v>0</v>
      </c>
      <c r="AA185">
        <f t="shared" si="70"/>
        <v>0</v>
      </c>
      <c r="AB185">
        <f t="shared" si="71"/>
        <v>0</v>
      </c>
      <c r="AE185">
        <f t="shared" si="72"/>
        <v>0</v>
      </c>
      <c r="AF185">
        <f t="shared" si="73"/>
        <v>0</v>
      </c>
      <c r="AG185">
        <f t="shared" si="74"/>
        <v>0</v>
      </c>
      <c r="AH185">
        <f>+E185</f>
        <v>1</v>
      </c>
      <c r="AI185">
        <f>+C185</f>
        <v>9</v>
      </c>
      <c r="AJ185">
        <f t="shared" si="75"/>
        <v>0</v>
      </c>
      <c r="AK185">
        <f t="shared" si="76"/>
        <v>0</v>
      </c>
      <c r="AL185">
        <f t="shared" si="77"/>
        <v>1</v>
      </c>
      <c r="AM185">
        <f>+C185</f>
        <v>9</v>
      </c>
      <c r="AN185">
        <f>+E185</f>
        <v>1</v>
      </c>
      <c r="AO185">
        <f t="shared" si="78"/>
        <v>1</v>
      </c>
      <c r="AP185">
        <f t="shared" si="79"/>
        <v>0</v>
      </c>
      <c r="AQ185">
        <f t="shared" si="80"/>
        <v>0</v>
      </c>
      <c r="AT185">
        <f t="shared" si="81"/>
        <v>0</v>
      </c>
      <c r="AU185">
        <f t="shared" si="82"/>
        <v>0</v>
      </c>
      <c r="AV185">
        <f t="shared" si="83"/>
        <v>0</v>
      </c>
      <c r="AY185">
        <f t="shared" si="84"/>
        <v>0</v>
      </c>
      <c r="AZ185">
        <f t="shared" si="85"/>
        <v>0</v>
      </c>
      <c r="BA185">
        <f t="shared" si="86"/>
        <v>0</v>
      </c>
      <c r="BD185">
        <f t="shared" si="87"/>
        <v>0</v>
      </c>
      <c r="BE185">
        <f t="shared" si="88"/>
        <v>0</v>
      </c>
      <c r="BF185">
        <f t="shared" si="89"/>
        <v>0</v>
      </c>
    </row>
    <row r="186" spans="3:58" ht="12.75">
      <c r="C186" s="3"/>
      <c r="D186" s="3"/>
      <c r="E186" s="3"/>
      <c r="K186">
        <f t="shared" si="60"/>
        <v>0</v>
      </c>
      <c r="L186">
        <f t="shared" si="61"/>
        <v>0</v>
      </c>
      <c r="M186">
        <f t="shared" si="62"/>
        <v>0</v>
      </c>
      <c r="P186">
        <f t="shared" si="63"/>
        <v>0</v>
      </c>
      <c r="Q186">
        <f t="shared" si="64"/>
        <v>0</v>
      </c>
      <c r="R186">
        <f t="shared" si="65"/>
        <v>0</v>
      </c>
      <c r="U186">
        <f t="shared" si="66"/>
        <v>0</v>
      </c>
      <c r="V186">
        <f t="shared" si="67"/>
        <v>0</v>
      </c>
      <c r="W186">
        <f t="shared" si="68"/>
        <v>0</v>
      </c>
      <c r="Z186">
        <f t="shared" si="69"/>
        <v>0</v>
      </c>
      <c r="AA186">
        <f t="shared" si="70"/>
        <v>0</v>
      </c>
      <c r="AB186">
        <f t="shared" si="71"/>
        <v>0</v>
      </c>
      <c r="AE186">
        <f t="shared" si="72"/>
        <v>0</v>
      </c>
      <c r="AF186">
        <f t="shared" si="73"/>
        <v>0</v>
      </c>
      <c r="AG186">
        <f t="shared" si="74"/>
        <v>0</v>
      </c>
      <c r="AJ186">
        <f t="shared" si="75"/>
        <v>0</v>
      </c>
      <c r="AK186">
        <f t="shared" si="76"/>
        <v>0</v>
      </c>
      <c r="AL186">
        <f t="shared" si="77"/>
        <v>0</v>
      </c>
      <c r="AO186">
        <f t="shared" si="78"/>
        <v>0</v>
      </c>
      <c r="AP186">
        <f t="shared" si="79"/>
        <v>0</v>
      </c>
      <c r="AQ186">
        <f t="shared" si="80"/>
        <v>0</v>
      </c>
      <c r="AT186">
        <f t="shared" si="81"/>
        <v>0</v>
      </c>
      <c r="AU186">
        <f t="shared" si="82"/>
        <v>0</v>
      </c>
      <c r="AV186">
        <f t="shared" si="83"/>
        <v>0</v>
      </c>
      <c r="AY186">
        <f t="shared" si="84"/>
        <v>0</v>
      </c>
      <c r="AZ186">
        <f t="shared" si="85"/>
        <v>0</v>
      </c>
      <c r="BA186">
        <f t="shared" si="86"/>
        <v>0</v>
      </c>
      <c r="BD186">
        <f t="shared" si="87"/>
        <v>0</v>
      </c>
      <c r="BE186">
        <f t="shared" si="88"/>
        <v>0</v>
      </c>
      <c r="BF186">
        <f t="shared" si="89"/>
        <v>0</v>
      </c>
    </row>
    <row r="187" spans="1:58" ht="12.75" hidden="1">
      <c r="A187" s="2" t="s">
        <v>26</v>
      </c>
      <c r="C187" s="3"/>
      <c r="D187" s="3"/>
      <c r="E187" s="3"/>
      <c r="F187" s="1">
        <f>+F179+7</f>
        <v>38432</v>
      </c>
      <c r="K187">
        <f t="shared" si="60"/>
        <v>0</v>
      </c>
      <c r="L187">
        <f t="shared" si="61"/>
        <v>0</v>
      </c>
      <c r="M187">
        <f t="shared" si="62"/>
        <v>0</v>
      </c>
      <c r="P187">
        <f t="shared" si="63"/>
        <v>0</v>
      </c>
      <c r="Q187">
        <f t="shared" si="64"/>
        <v>0</v>
      </c>
      <c r="R187">
        <f t="shared" si="65"/>
        <v>0</v>
      </c>
      <c r="U187">
        <f t="shared" si="66"/>
        <v>0</v>
      </c>
      <c r="V187">
        <f t="shared" si="67"/>
        <v>0</v>
      </c>
      <c r="W187">
        <f t="shared" si="68"/>
        <v>0</v>
      </c>
      <c r="Z187">
        <f t="shared" si="69"/>
        <v>0</v>
      </c>
      <c r="AA187">
        <f t="shared" si="70"/>
        <v>0</v>
      </c>
      <c r="AB187">
        <f t="shared" si="71"/>
        <v>0</v>
      </c>
      <c r="AE187">
        <f t="shared" si="72"/>
        <v>0</v>
      </c>
      <c r="AF187">
        <f t="shared" si="73"/>
        <v>0</v>
      </c>
      <c r="AG187">
        <f t="shared" si="74"/>
        <v>0</v>
      </c>
      <c r="AJ187">
        <f t="shared" si="75"/>
        <v>0</v>
      </c>
      <c r="AK187">
        <f t="shared" si="76"/>
        <v>0</v>
      </c>
      <c r="AL187">
        <f t="shared" si="77"/>
        <v>0</v>
      </c>
      <c r="AO187">
        <f t="shared" si="78"/>
        <v>0</v>
      </c>
      <c r="AP187">
        <f t="shared" si="79"/>
        <v>0</v>
      </c>
      <c r="AQ187">
        <f t="shared" si="80"/>
        <v>0</v>
      </c>
      <c r="AT187">
        <f t="shared" si="81"/>
        <v>0</v>
      </c>
      <c r="AU187">
        <f t="shared" si="82"/>
        <v>0</v>
      </c>
      <c r="AV187">
        <f t="shared" si="83"/>
        <v>0</v>
      </c>
      <c r="AY187">
        <f t="shared" si="84"/>
        <v>0</v>
      </c>
      <c r="AZ187">
        <f t="shared" si="85"/>
        <v>0</v>
      </c>
      <c r="BA187">
        <f t="shared" si="86"/>
        <v>0</v>
      </c>
      <c r="BD187">
        <f t="shared" si="87"/>
        <v>0</v>
      </c>
      <c r="BE187">
        <f t="shared" si="88"/>
        <v>0</v>
      </c>
      <c r="BF187">
        <f t="shared" si="89"/>
        <v>0</v>
      </c>
    </row>
    <row r="188" spans="3:58" ht="12.75" hidden="1">
      <c r="C188" s="3"/>
      <c r="D188" s="3"/>
      <c r="E188" s="3"/>
      <c r="K188">
        <f t="shared" si="60"/>
        <v>0</v>
      </c>
      <c r="L188">
        <f t="shared" si="61"/>
        <v>0</v>
      </c>
      <c r="M188">
        <f t="shared" si="62"/>
        <v>0</v>
      </c>
      <c r="P188">
        <f t="shared" si="63"/>
        <v>0</v>
      </c>
      <c r="Q188">
        <f t="shared" si="64"/>
        <v>0</v>
      </c>
      <c r="R188">
        <f t="shared" si="65"/>
        <v>0</v>
      </c>
      <c r="U188">
        <f t="shared" si="66"/>
        <v>0</v>
      </c>
      <c r="V188">
        <f t="shared" si="67"/>
        <v>0</v>
      </c>
      <c r="W188">
        <f t="shared" si="68"/>
        <v>0</v>
      </c>
      <c r="Z188">
        <f t="shared" si="69"/>
        <v>0</v>
      </c>
      <c r="AA188">
        <f t="shared" si="70"/>
        <v>0</v>
      </c>
      <c r="AB188">
        <f t="shared" si="71"/>
        <v>0</v>
      </c>
      <c r="AE188">
        <f t="shared" si="72"/>
        <v>0</v>
      </c>
      <c r="AF188">
        <f t="shared" si="73"/>
        <v>0</v>
      </c>
      <c r="AG188">
        <f t="shared" si="74"/>
        <v>0</v>
      </c>
      <c r="AJ188">
        <f t="shared" si="75"/>
        <v>0</v>
      </c>
      <c r="AK188">
        <f t="shared" si="76"/>
        <v>0</v>
      </c>
      <c r="AL188">
        <f t="shared" si="77"/>
        <v>0</v>
      </c>
      <c r="AO188">
        <f t="shared" si="78"/>
        <v>0</v>
      </c>
      <c r="AP188">
        <f t="shared" si="79"/>
        <v>0</v>
      </c>
      <c r="AQ188">
        <f t="shared" si="80"/>
        <v>0</v>
      </c>
      <c r="AT188">
        <f t="shared" si="81"/>
        <v>0</v>
      </c>
      <c r="AU188">
        <f t="shared" si="82"/>
        <v>0</v>
      </c>
      <c r="AV188">
        <f t="shared" si="83"/>
        <v>0</v>
      </c>
      <c r="AY188">
        <f t="shared" si="84"/>
        <v>0</v>
      </c>
      <c r="AZ188">
        <f t="shared" si="85"/>
        <v>0</v>
      </c>
      <c r="BA188">
        <f t="shared" si="86"/>
        <v>0</v>
      </c>
      <c r="BD188">
        <f t="shared" si="87"/>
        <v>0</v>
      </c>
      <c r="BE188">
        <f t="shared" si="88"/>
        <v>0</v>
      </c>
      <c r="BF188">
        <f t="shared" si="89"/>
        <v>0</v>
      </c>
    </row>
    <row r="189" spans="2:58" ht="12.75" hidden="1">
      <c r="B189" t="s">
        <v>33</v>
      </c>
      <c r="C189" s="3"/>
      <c r="D189" s="3"/>
      <c r="E189" s="3"/>
      <c r="K189">
        <f t="shared" si="60"/>
        <v>0</v>
      </c>
      <c r="L189">
        <f t="shared" si="61"/>
        <v>0</v>
      </c>
      <c r="M189">
        <f t="shared" si="62"/>
        <v>0</v>
      </c>
      <c r="P189">
        <f t="shared" si="63"/>
        <v>0</v>
      </c>
      <c r="Q189">
        <f t="shared" si="64"/>
        <v>0</v>
      </c>
      <c r="R189">
        <f t="shared" si="65"/>
        <v>0</v>
      </c>
      <c r="U189">
        <f t="shared" si="66"/>
        <v>0</v>
      </c>
      <c r="V189">
        <f t="shared" si="67"/>
        <v>0</v>
      </c>
      <c r="W189">
        <f t="shared" si="68"/>
        <v>0</v>
      </c>
      <c r="Z189">
        <f t="shared" si="69"/>
        <v>0</v>
      </c>
      <c r="AA189">
        <f t="shared" si="70"/>
        <v>0</v>
      </c>
      <c r="AB189">
        <f t="shared" si="71"/>
        <v>0</v>
      </c>
      <c r="AE189">
        <f t="shared" si="72"/>
        <v>0</v>
      </c>
      <c r="AF189">
        <f t="shared" si="73"/>
        <v>0</v>
      </c>
      <c r="AG189">
        <f t="shared" si="74"/>
        <v>0</v>
      </c>
      <c r="AJ189">
        <f t="shared" si="75"/>
        <v>0</v>
      </c>
      <c r="AK189">
        <f t="shared" si="76"/>
        <v>0</v>
      </c>
      <c r="AL189">
        <f t="shared" si="77"/>
        <v>0</v>
      </c>
      <c r="AO189">
        <f t="shared" si="78"/>
        <v>0</v>
      </c>
      <c r="AP189">
        <f t="shared" si="79"/>
        <v>0</v>
      </c>
      <c r="AQ189">
        <f t="shared" si="80"/>
        <v>0</v>
      </c>
      <c r="AT189">
        <f t="shared" si="81"/>
        <v>0</v>
      </c>
      <c r="AU189">
        <f t="shared" si="82"/>
        <v>0</v>
      </c>
      <c r="AV189">
        <f t="shared" si="83"/>
        <v>0</v>
      </c>
      <c r="AY189">
        <f t="shared" si="84"/>
        <v>0</v>
      </c>
      <c r="AZ189">
        <f t="shared" si="85"/>
        <v>0</v>
      </c>
      <c r="BA189">
        <f t="shared" si="86"/>
        <v>0</v>
      </c>
      <c r="BD189">
        <f t="shared" si="87"/>
        <v>0</v>
      </c>
      <c r="BE189">
        <f t="shared" si="88"/>
        <v>0</v>
      </c>
      <c r="BF189">
        <f t="shared" si="89"/>
        <v>0</v>
      </c>
    </row>
    <row r="190" spans="3:58" ht="12.75" hidden="1">
      <c r="C190" s="3"/>
      <c r="D190" s="3"/>
      <c r="E190" s="3"/>
      <c r="K190">
        <f t="shared" si="60"/>
        <v>0</v>
      </c>
      <c r="L190">
        <f t="shared" si="61"/>
        <v>0</v>
      </c>
      <c r="M190">
        <f t="shared" si="62"/>
        <v>0</v>
      </c>
      <c r="P190">
        <f t="shared" si="63"/>
        <v>0</v>
      </c>
      <c r="Q190">
        <f t="shared" si="64"/>
        <v>0</v>
      </c>
      <c r="R190">
        <f t="shared" si="65"/>
        <v>0</v>
      </c>
      <c r="U190">
        <f t="shared" si="66"/>
        <v>0</v>
      </c>
      <c r="V190">
        <f t="shared" si="67"/>
        <v>0</v>
      </c>
      <c r="W190">
        <f t="shared" si="68"/>
        <v>0</v>
      </c>
      <c r="Z190">
        <f t="shared" si="69"/>
        <v>0</v>
      </c>
      <c r="AA190">
        <f t="shared" si="70"/>
        <v>0</v>
      </c>
      <c r="AB190">
        <f t="shared" si="71"/>
        <v>0</v>
      </c>
      <c r="AE190">
        <f t="shared" si="72"/>
        <v>0</v>
      </c>
      <c r="AF190">
        <f t="shared" si="73"/>
        <v>0</v>
      </c>
      <c r="AG190">
        <f t="shared" si="74"/>
        <v>0</v>
      </c>
      <c r="AJ190">
        <f t="shared" si="75"/>
        <v>0</v>
      </c>
      <c r="AK190">
        <f t="shared" si="76"/>
        <v>0</v>
      </c>
      <c r="AL190">
        <f t="shared" si="77"/>
        <v>0</v>
      </c>
      <c r="AO190">
        <f t="shared" si="78"/>
        <v>0</v>
      </c>
      <c r="AP190">
        <f t="shared" si="79"/>
        <v>0</v>
      </c>
      <c r="AQ190">
        <f t="shared" si="80"/>
        <v>0</v>
      </c>
      <c r="AT190">
        <f t="shared" si="81"/>
        <v>0</v>
      </c>
      <c r="AU190">
        <f t="shared" si="82"/>
        <v>0</v>
      </c>
      <c r="AV190">
        <f t="shared" si="83"/>
        <v>0</v>
      </c>
      <c r="AY190">
        <f t="shared" si="84"/>
        <v>0</v>
      </c>
      <c r="AZ190">
        <f t="shared" si="85"/>
        <v>0</v>
      </c>
      <c r="BA190">
        <f t="shared" si="86"/>
        <v>0</v>
      </c>
      <c r="BD190">
        <f t="shared" si="87"/>
        <v>0</v>
      </c>
      <c r="BE190">
        <f t="shared" si="88"/>
        <v>0</v>
      </c>
      <c r="BF190">
        <f t="shared" si="89"/>
        <v>0</v>
      </c>
    </row>
    <row r="191" spans="1:58" ht="12.75">
      <c r="A191" s="2" t="s">
        <v>24</v>
      </c>
      <c r="C191" s="3"/>
      <c r="D191" s="3"/>
      <c r="E191" s="3"/>
      <c r="F191" s="1">
        <f>+F187+7</f>
        <v>38439</v>
      </c>
      <c r="K191">
        <f t="shared" si="60"/>
        <v>0</v>
      </c>
      <c r="L191">
        <f t="shared" si="61"/>
        <v>0</v>
      </c>
      <c r="M191">
        <f t="shared" si="62"/>
        <v>0</v>
      </c>
      <c r="P191">
        <f t="shared" si="63"/>
        <v>0</v>
      </c>
      <c r="Q191">
        <f t="shared" si="64"/>
        <v>0</v>
      </c>
      <c r="R191">
        <f t="shared" si="65"/>
        <v>0</v>
      </c>
      <c r="U191">
        <f t="shared" si="66"/>
        <v>0</v>
      </c>
      <c r="V191">
        <f t="shared" si="67"/>
        <v>0</v>
      </c>
      <c r="W191">
        <f t="shared" si="68"/>
        <v>0</v>
      </c>
      <c r="Z191">
        <f t="shared" si="69"/>
        <v>0</v>
      </c>
      <c r="AA191">
        <f t="shared" si="70"/>
        <v>0</v>
      </c>
      <c r="AB191">
        <f t="shared" si="71"/>
        <v>0</v>
      </c>
      <c r="AE191">
        <f t="shared" si="72"/>
        <v>0</v>
      </c>
      <c r="AF191">
        <f t="shared" si="73"/>
        <v>0</v>
      </c>
      <c r="AG191">
        <f t="shared" si="74"/>
        <v>0</v>
      </c>
      <c r="AJ191">
        <f t="shared" si="75"/>
        <v>0</v>
      </c>
      <c r="AK191">
        <f t="shared" si="76"/>
        <v>0</v>
      </c>
      <c r="AL191">
        <f t="shared" si="77"/>
        <v>0</v>
      </c>
      <c r="AO191">
        <f t="shared" si="78"/>
        <v>0</v>
      </c>
      <c r="AP191">
        <f t="shared" si="79"/>
        <v>0</v>
      </c>
      <c r="AQ191">
        <f t="shared" si="80"/>
        <v>0</v>
      </c>
      <c r="AT191">
        <f t="shared" si="81"/>
        <v>0</v>
      </c>
      <c r="AU191">
        <f t="shared" si="82"/>
        <v>0</v>
      </c>
      <c r="AV191">
        <f t="shared" si="83"/>
        <v>0</v>
      </c>
      <c r="AY191">
        <f t="shared" si="84"/>
        <v>0</v>
      </c>
      <c r="AZ191">
        <f t="shared" si="85"/>
        <v>0</v>
      </c>
      <c r="BA191">
        <f t="shared" si="86"/>
        <v>0</v>
      </c>
      <c r="BD191">
        <f t="shared" si="87"/>
        <v>0</v>
      </c>
      <c r="BE191">
        <f t="shared" si="88"/>
        <v>0</v>
      </c>
      <c r="BF191">
        <f t="shared" si="89"/>
        <v>0</v>
      </c>
    </row>
    <row r="192" spans="3:58" ht="12.75">
      <c r="C192" s="3"/>
      <c r="D192" s="3"/>
      <c r="E192" s="3"/>
      <c r="K192">
        <f t="shared" si="60"/>
        <v>0</v>
      </c>
      <c r="L192">
        <f t="shared" si="61"/>
        <v>0</v>
      </c>
      <c r="M192">
        <f t="shared" si="62"/>
        <v>0</v>
      </c>
      <c r="P192">
        <f t="shared" si="63"/>
        <v>0</v>
      </c>
      <c r="Q192">
        <f t="shared" si="64"/>
        <v>0</v>
      </c>
      <c r="R192">
        <f t="shared" si="65"/>
        <v>0</v>
      </c>
      <c r="U192">
        <f t="shared" si="66"/>
        <v>0</v>
      </c>
      <c r="V192">
        <f t="shared" si="67"/>
        <v>0</v>
      </c>
      <c r="W192">
        <f t="shared" si="68"/>
        <v>0</v>
      </c>
      <c r="Z192">
        <f t="shared" si="69"/>
        <v>0</v>
      </c>
      <c r="AA192">
        <f t="shared" si="70"/>
        <v>0</v>
      </c>
      <c r="AB192">
        <f t="shared" si="71"/>
        <v>0</v>
      </c>
      <c r="AE192">
        <f t="shared" si="72"/>
        <v>0</v>
      </c>
      <c r="AF192">
        <f t="shared" si="73"/>
        <v>0</v>
      </c>
      <c r="AG192">
        <f t="shared" si="74"/>
        <v>0</v>
      </c>
      <c r="AJ192">
        <f t="shared" si="75"/>
        <v>0</v>
      </c>
      <c r="AK192">
        <f t="shared" si="76"/>
        <v>0</v>
      </c>
      <c r="AL192">
        <f t="shared" si="77"/>
        <v>0</v>
      </c>
      <c r="AO192">
        <f t="shared" si="78"/>
        <v>0</v>
      </c>
      <c r="AP192">
        <f t="shared" si="79"/>
        <v>0</v>
      </c>
      <c r="AQ192">
        <f t="shared" si="80"/>
        <v>0</v>
      </c>
      <c r="AT192">
        <f t="shared" si="81"/>
        <v>0</v>
      </c>
      <c r="AU192">
        <f t="shared" si="82"/>
        <v>0</v>
      </c>
      <c r="AV192">
        <f t="shared" si="83"/>
        <v>0</v>
      </c>
      <c r="AY192">
        <f t="shared" si="84"/>
        <v>0</v>
      </c>
      <c r="AZ192">
        <f t="shared" si="85"/>
        <v>0</v>
      </c>
      <c r="BA192">
        <f t="shared" si="86"/>
        <v>0</v>
      </c>
      <c r="BD192">
        <f t="shared" si="87"/>
        <v>0</v>
      </c>
      <c r="BE192">
        <f t="shared" si="88"/>
        <v>0</v>
      </c>
      <c r="BF192">
        <f t="shared" si="89"/>
        <v>0</v>
      </c>
    </row>
    <row r="193" spans="2:58" ht="12.75">
      <c r="B193" t="str">
        <f>+B</f>
        <v>Wanstead &amp; Woodford</v>
      </c>
      <c r="C193" s="3">
        <f>+'Averages week by week'!AR113</f>
        <v>5</v>
      </c>
      <c r="D193" s="3" t="s">
        <v>34</v>
      </c>
      <c r="E193" s="3">
        <f>+'Averages week by week'!AR48</f>
        <v>5</v>
      </c>
      <c r="F193" t="str">
        <f>+a</f>
        <v>Mossford 6</v>
      </c>
      <c r="I193">
        <f>+E193</f>
        <v>5</v>
      </c>
      <c r="J193">
        <f>+C193</f>
        <v>5</v>
      </c>
      <c r="K193">
        <f t="shared" si="60"/>
        <v>0</v>
      </c>
      <c r="L193">
        <f t="shared" si="61"/>
        <v>1</v>
      </c>
      <c r="M193">
        <f t="shared" si="62"/>
        <v>0</v>
      </c>
      <c r="N193">
        <f>+C193</f>
        <v>5</v>
      </c>
      <c r="O193">
        <f>+E193</f>
        <v>5</v>
      </c>
      <c r="P193">
        <f t="shared" si="63"/>
        <v>0</v>
      </c>
      <c r="Q193">
        <f t="shared" si="64"/>
        <v>1</v>
      </c>
      <c r="R193">
        <f t="shared" si="65"/>
        <v>0</v>
      </c>
      <c r="U193">
        <f t="shared" si="66"/>
        <v>0</v>
      </c>
      <c r="V193">
        <f t="shared" si="67"/>
        <v>0</v>
      </c>
      <c r="W193">
        <f t="shared" si="68"/>
        <v>0</v>
      </c>
      <c r="Z193">
        <f t="shared" si="69"/>
        <v>0</v>
      </c>
      <c r="AA193">
        <f t="shared" si="70"/>
        <v>0</v>
      </c>
      <c r="AB193">
        <f t="shared" si="71"/>
        <v>0</v>
      </c>
      <c r="AE193">
        <f t="shared" si="72"/>
        <v>0</v>
      </c>
      <c r="AF193">
        <f t="shared" si="73"/>
        <v>0</v>
      </c>
      <c r="AG193">
        <f t="shared" si="74"/>
        <v>0</v>
      </c>
      <c r="AJ193">
        <f t="shared" si="75"/>
        <v>0</v>
      </c>
      <c r="AK193">
        <f t="shared" si="76"/>
        <v>0</v>
      </c>
      <c r="AL193">
        <f t="shared" si="77"/>
        <v>0</v>
      </c>
      <c r="AO193">
        <f t="shared" si="78"/>
        <v>0</v>
      </c>
      <c r="AP193">
        <f t="shared" si="79"/>
        <v>0</v>
      </c>
      <c r="AQ193">
        <f t="shared" si="80"/>
        <v>0</v>
      </c>
      <c r="AT193">
        <f t="shared" si="81"/>
        <v>0</v>
      </c>
      <c r="AU193">
        <f t="shared" si="82"/>
        <v>0</v>
      </c>
      <c r="AV193">
        <f t="shared" si="83"/>
        <v>0</v>
      </c>
      <c r="AY193">
        <f t="shared" si="84"/>
        <v>0</v>
      </c>
      <c r="AZ193">
        <f t="shared" si="85"/>
        <v>0</v>
      </c>
      <c r="BA193">
        <f t="shared" si="86"/>
        <v>0</v>
      </c>
      <c r="BD193">
        <f t="shared" si="87"/>
        <v>0</v>
      </c>
      <c r="BE193">
        <f t="shared" si="88"/>
        <v>0</v>
      </c>
      <c r="BF193">
        <f t="shared" si="89"/>
        <v>0</v>
      </c>
    </row>
    <row r="194" spans="2:58" ht="12.75">
      <c r="B194" t="str">
        <f>+E</f>
        <v>Grove</v>
      </c>
      <c r="C194" s="3">
        <f>+'Averages week by week'!AR18</f>
        <v>7</v>
      </c>
      <c r="D194" s="3" t="s">
        <v>34</v>
      </c>
      <c r="E194" s="3">
        <f>+'Averages week by week'!AR68</f>
        <v>3</v>
      </c>
      <c r="F194" t="str">
        <f>+G</f>
        <v>Redbridge 2</v>
      </c>
      <c r="K194">
        <f t="shared" si="60"/>
        <v>0</v>
      </c>
      <c r="L194">
        <f t="shared" si="61"/>
        <v>0</v>
      </c>
      <c r="M194">
        <f t="shared" si="62"/>
        <v>0</v>
      </c>
      <c r="P194">
        <f t="shared" si="63"/>
        <v>0</v>
      </c>
      <c r="Q194">
        <f t="shared" si="64"/>
        <v>0</v>
      </c>
      <c r="R194">
        <f t="shared" si="65"/>
        <v>0</v>
      </c>
      <c r="U194">
        <f t="shared" si="66"/>
        <v>0</v>
      </c>
      <c r="V194">
        <f t="shared" si="67"/>
        <v>0</v>
      </c>
      <c r="W194">
        <f t="shared" si="68"/>
        <v>0</v>
      </c>
      <c r="Z194">
        <f t="shared" si="69"/>
        <v>0</v>
      </c>
      <c r="AA194">
        <f t="shared" si="70"/>
        <v>0</v>
      </c>
      <c r="AB194">
        <f t="shared" si="71"/>
        <v>0</v>
      </c>
      <c r="AC194">
        <f>+C194</f>
        <v>7</v>
      </c>
      <c r="AD194">
        <f>+E194</f>
        <v>3</v>
      </c>
      <c r="AE194">
        <f t="shared" si="72"/>
        <v>1</v>
      </c>
      <c r="AF194">
        <f t="shared" si="73"/>
        <v>0</v>
      </c>
      <c r="AG194">
        <f t="shared" si="74"/>
        <v>0</v>
      </c>
      <c r="AJ194">
        <f t="shared" si="75"/>
        <v>0</v>
      </c>
      <c r="AK194">
        <f t="shared" si="76"/>
        <v>0</v>
      </c>
      <c r="AL194">
        <f t="shared" si="77"/>
        <v>0</v>
      </c>
      <c r="AM194">
        <f>+E194</f>
        <v>3</v>
      </c>
      <c r="AN194">
        <f>+C194</f>
        <v>7</v>
      </c>
      <c r="AO194">
        <f t="shared" si="78"/>
        <v>0</v>
      </c>
      <c r="AP194">
        <f t="shared" si="79"/>
        <v>0</v>
      </c>
      <c r="AQ194">
        <f t="shared" si="80"/>
        <v>1</v>
      </c>
      <c r="AT194">
        <f t="shared" si="81"/>
        <v>0</v>
      </c>
      <c r="AU194">
        <f t="shared" si="82"/>
        <v>0</v>
      </c>
      <c r="AV194">
        <f t="shared" si="83"/>
        <v>0</v>
      </c>
      <c r="AY194">
        <f t="shared" si="84"/>
        <v>0</v>
      </c>
      <c r="AZ194">
        <f t="shared" si="85"/>
        <v>0</v>
      </c>
      <c r="BA194">
        <f t="shared" si="86"/>
        <v>0</v>
      </c>
      <c r="BD194">
        <f t="shared" si="87"/>
        <v>0</v>
      </c>
      <c r="BE194">
        <f t="shared" si="88"/>
        <v>0</v>
      </c>
      <c r="BF194">
        <f t="shared" si="89"/>
        <v>0</v>
      </c>
    </row>
    <row r="195" spans="2:58" ht="12.75">
      <c r="B195" t="str">
        <f>+D</f>
        <v>Heathcote 4</v>
      </c>
      <c r="C195" s="3">
        <f>+'Averages week by week'!AR36</f>
        <v>2</v>
      </c>
      <c r="D195" s="3" t="s">
        <v>34</v>
      </c>
      <c r="E195" s="3">
        <f>+'Averages week by week'!AR91</f>
        <v>8</v>
      </c>
      <c r="F195" t="str">
        <f>+H</f>
        <v>Rendezvous 2</v>
      </c>
      <c r="K195">
        <f t="shared" si="60"/>
        <v>0</v>
      </c>
      <c r="L195">
        <f t="shared" si="61"/>
        <v>0</v>
      </c>
      <c r="M195">
        <f t="shared" si="62"/>
        <v>0</v>
      </c>
      <c r="P195">
        <f t="shared" si="63"/>
        <v>0</v>
      </c>
      <c r="Q195">
        <f t="shared" si="64"/>
        <v>0</v>
      </c>
      <c r="R195">
        <f t="shared" si="65"/>
        <v>0</v>
      </c>
      <c r="U195">
        <f t="shared" si="66"/>
        <v>0</v>
      </c>
      <c r="V195">
        <f t="shared" si="67"/>
        <v>0</v>
      </c>
      <c r="W195">
        <f t="shared" si="68"/>
        <v>0</v>
      </c>
      <c r="X195">
        <f>+C195</f>
        <v>2</v>
      </c>
      <c r="Y195">
        <f>+E195</f>
        <v>8</v>
      </c>
      <c r="Z195">
        <f t="shared" si="69"/>
        <v>0</v>
      </c>
      <c r="AA195">
        <f t="shared" si="70"/>
        <v>0</v>
      </c>
      <c r="AB195">
        <f t="shared" si="71"/>
        <v>1</v>
      </c>
      <c r="AE195">
        <f t="shared" si="72"/>
        <v>0</v>
      </c>
      <c r="AF195">
        <f t="shared" si="73"/>
        <v>0</v>
      </c>
      <c r="AG195">
        <f t="shared" si="74"/>
        <v>0</v>
      </c>
      <c r="AJ195">
        <f t="shared" si="75"/>
        <v>0</v>
      </c>
      <c r="AK195">
        <f t="shared" si="76"/>
        <v>0</v>
      </c>
      <c r="AL195">
        <f t="shared" si="77"/>
        <v>0</v>
      </c>
      <c r="AO195">
        <f t="shared" si="78"/>
        <v>0</v>
      </c>
      <c r="AP195">
        <f t="shared" si="79"/>
        <v>0</v>
      </c>
      <c r="AQ195">
        <f t="shared" si="80"/>
        <v>0</v>
      </c>
      <c r="AR195">
        <f>+E195</f>
        <v>8</v>
      </c>
      <c r="AS195">
        <f>+C195</f>
        <v>2</v>
      </c>
      <c r="AT195">
        <f t="shared" si="81"/>
        <v>1</v>
      </c>
      <c r="AU195">
        <f t="shared" si="82"/>
        <v>0</v>
      </c>
      <c r="AV195">
        <f t="shared" si="83"/>
        <v>0</v>
      </c>
      <c r="AY195">
        <f t="shared" si="84"/>
        <v>0</v>
      </c>
      <c r="AZ195">
        <f t="shared" si="85"/>
        <v>0</v>
      </c>
      <c r="BA195">
        <f t="shared" si="86"/>
        <v>0</v>
      </c>
      <c r="BD195">
        <f t="shared" si="87"/>
        <v>0</v>
      </c>
      <c r="BE195">
        <f t="shared" si="88"/>
        <v>0</v>
      </c>
      <c r="BF195">
        <f t="shared" si="89"/>
        <v>0</v>
      </c>
    </row>
    <row r="196" spans="2:58" ht="12.75">
      <c r="B196" t="str">
        <f>+CC</f>
        <v>Redbridge Social 1</v>
      </c>
      <c r="C196" s="3">
        <f>+'Averages week by week'!AR79</f>
        <v>4</v>
      </c>
      <c r="D196" s="3" t="s">
        <v>34</v>
      </c>
      <c r="E196" s="3">
        <f>+'Averages week by week'!AR57</f>
        <v>6</v>
      </c>
      <c r="F196" t="str">
        <f>+I</f>
        <v>Mossford 7</v>
      </c>
      <c r="K196">
        <f t="shared" si="60"/>
        <v>0</v>
      </c>
      <c r="L196">
        <f t="shared" si="61"/>
        <v>0</v>
      </c>
      <c r="M196">
        <f t="shared" si="62"/>
        <v>0</v>
      </c>
      <c r="P196">
        <f t="shared" si="63"/>
        <v>0</v>
      </c>
      <c r="Q196">
        <f t="shared" si="64"/>
        <v>0</v>
      </c>
      <c r="R196">
        <f t="shared" si="65"/>
        <v>0</v>
      </c>
      <c r="S196">
        <f>+C196</f>
        <v>4</v>
      </c>
      <c r="T196">
        <f>+E196</f>
        <v>6</v>
      </c>
      <c r="U196">
        <f t="shared" si="66"/>
        <v>0</v>
      </c>
      <c r="V196">
        <f t="shared" si="67"/>
        <v>0</v>
      </c>
      <c r="W196">
        <f t="shared" si="68"/>
        <v>1</v>
      </c>
      <c r="Z196">
        <f t="shared" si="69"/>
        <v>0</v>
      </c>
      <c r="AA196">
        <f t="shared" si="70"/>
        <v>0</v>
      </c>
      <c r="AB196">
        <f t="shared" si="71"/>
        <v>0</v>
      </c>
      <c r="AE196">
        <f t="shared" si="72"/>
        <v>0</v>
      </c>
      <c r="AF196">
        <f t="shared" si="73"/>
        <v>0</v>
      </c>
      <c r="AG196">
        <f t="shared" si="74"/>
        <v>0</v>
      </c>
      <c r="AJ196">
        <f t="shared" si="75"/>
        <v>0</v>
      </c>
      <c r="AK196">
        <f t="shared" si="76"/>
        <v>0</v>
      </c>
      <c r="AL196">
        <f t="shared" si="77"/>
        <v>0</v>
      </c>
      <c r="AO196">
        <f t="shared" si="78"/>
        <v>0</v>
      </c>
      <c r="AP196">
        <f t="shared" si="79"/>
        <v>0</v>
      </c>
      <c r="AQ196">
        <f t="shared" si="80"/>
        <v>0</v>
      </c>
      <c r="AT196">
        <f t="shared" si="81"/>
        <v>0</v>
      </c>
      <c r="AU196">
        <f t="shared" si="82"/>
        <v>0</v>
      </c>
      <c r="AV196">
        <f t="shared" si="83"/>
        <v>0</v>
      </c>
      <c r="AW196">
        <f>+E196</f>
        <v>6</v>
      </c>
      <c r="AX196">
        <f>+C196</f>
        <v>4</v>
      </c>
      <c r="AY196">
        <f t="shared" si="84"/>
        <v>1</v>
      </c>
      <c r="AZ196">
        <f t="shared" si="85"/>
        <v>0</v>
      </c>
      <c r="BA196">
        <f t="shared" si="86"/>
        <v>0</v>
      </c>
      <c r="BD196">
        <f t="shared" si="87"/>
        <v>0</v>
      </c>
      <c r="BE196">
        <f t="shared" si="88"/>
        <v>0</v>
      </c>
      <c r="BF196">
        <f t="shared" si="89"/>
        <v>0</v>
      </c>
    </row>
    <row r="197" spans="2:58" ht="12.75">
      <c r="B197" t="str">
        <f>+F</f>
        <v>Woodlands 2</v>
      </c>
      <c r="C197" s="3">
        <f>+'Averages week by week'!AR127</f>
        <v>0</v>
      </c>
      <c r="D197" s="3" t="s">
        <v>34</v>
      </c>
      <c r="E197" s="3">
        <f>+'Averages week by week'!AR103</f>
        <v>10</v>
      </c>
      <c r="F197" t="str">
        <f>+J</f>
        <v>RTTL 3</v>
      </c>
      <c r="G197" s="6" t="s">
        <v>154</v>
      </c>
      <c r="K197">
        <f t="shared" si="60"/>
        <v>0</v>
      </c>
      <c r="L197">
        <f t="shared" si="61"/>
        <v>0</v>
      </c>
      <c r="M197">
        <f t="shared" si="62"/>
        <v>0</v>
      </c>
      <c r="P197">
        <f t="shared" si="63"/>
        <v>0</v>
      </c>
      <c r="Q197">
        <f t="shared" si="64"/>
        <v>0</v>
      </c>
      <c r="R197">
        <f t="shared" si="65"/>
        <v>0</v>
      </c>
      <c r="U197">
        <f t="shared" si="66"/>
        <v>0</v>
      </c>
      <c r="V197">
        <f t="shared" si="67"/>
        <v>0</v>
      </c>
      <c r="W197">
        <f t="shared" si="68"/>
        <v>0</v>
      </c>
      <c r="Z197">
        <f t="shared" si="69"/>
        <v>0</v>
      </c>
      <c r="AA197">
        <f t="shared" si="70"/>
        <v>0</v>
      </c>
      <c r="AB197">
        <f t="shared" si="71"/>
        <v>0</v>
      </c>
      <c r="AE197">
        <f t="shared" si="72"/>
        <v>0</v>
      </c>
      <c r="AF197">
        <f t="shared" si="73"/>
        <v>0</v>
      </c>
      <c r="AG197">
        <f t="shared" si="74"/>
        <v>0</v>
      </c>
      <c r="AH197">
        <f>+C197</f>
        <v>0</v>
      </c>
      <c r="AI197">
        <f>+E197</f>
        <v>10</v>
      </c>
      <c r="AJ197">
        <f t="shared" si="75"/>
        <v>0</v>
      </c>
      <c r="AK197">
        <f t="shared" si="76"/>
        <v>0</v>
      </c>
      <c r="AL197">
        <f t="shared" si="77"/>
        <v>1</v>
      </c>
      <c r="AO197">
        <f t="shared" si="78"/>
        <v>0</v>
      </c>
      <c r="AP197">
        <f t="shared" si="79"/>
        <v>0</v>
      </c>
      <c r="AQ197">
        <f t="shared" si="80"/>
        <v>0</v>
      </c>
      <c r="AT197">
        <f t="shared" si="81"/>
        <v>0</v>
      </c>
      <c r="AU197">
        <f t="shared" si="82"/>
        <v>0</v>
      </c>
      <c r="AV197">
        <f t="shared" si="83"/>
        <v>0</v>
      </c>
      <c r="AY197">
        <f t="shared" si="84"/>
        <v>0</v>
      </c>
      <c r="AZ197">
        <f t="shared" si="85"/>
        <v>0</v>
      </c>
      <c r="BA197">
        <f t="shared" si="86"/>
        <v>0</v>
      </c>
      <c r="BB197">
        <f>+E197</f>
        <v>10</v>
      </c>
      <c r="BC197">
        <f>+C197</f>
        <v>0</v>
      </c>
      <c r="BD197">
        <f t="shared" si="87"/>
        <v>1</v>
      </c>
      <c r="BE197">
        <f t="shared" si="88"/>
        <v>0</v>
      </c>
      <c r="BF197">
        <f t="shared" si="89"/>
        <v>0</v>
      </c>
    </row>
    <row r="198" spans="11:58" ht="12.75">
      <c r="K198">
        <f t="shared" si="60"/>
        <v>0</v>
      </c>
      <c r="L198">
        <f t="shared" si="61"/>
        <v>0</v>
      </c>
      <c r="M198">
        <f t="shared" si="62"/>
        <v>0</v>
      </c>
      <c r="P198">
        <f t="shared" si="63"/>
        <v>0</v>
      </c>
      <c r="Q198">
        <f t="shared" si="64"/>
        <v>0</v>
      </c>
      <c r="R198">
        <f t="shared" si="65"/>
        <v>0</v>
      </c>
      <c r="U198">
        <f t="shared" si="66"/>
        <v>0</v>
      </c>
      <c r="V198">
        <f t="shared" si="67"/>
        <v>0</v>
      </c>
      <c r="W198">
        <f t="shared" si="68"/>
        <v>0</v>
      </c>
      <c r="Z198">
        <f t="shared" si="69"/>
        <v>0</v>
      </c>
      <c r="AA198">
        <f t="shared" si="70"/>
        <v>0</v>
      </c>
      <c r="AB198">
        <f t="shared" si="71"/>
        <v>0</v>
      </c>
      <c r="AE198">
        <f t="shared" si="72"/>
        <v>0</v>
      </c>
      <c r="AF198">
        <f t="shared" si="73"/>
        <v>0</v>
      </c>
      <c r="AG198">
        <f t="shared" si="74"/>
        <v>0</v>
      </c>
      <c r="AJ198">
        <f t="shared" si="75"/>
        <v>0</v>
      </c>
      <c r="AK198">
        <f t="shared" si="76"/>
        <v>0</v>
      </c>
      <c r="AL198">
        <f t="shared" si="77"/>
        <v>0</v>
      </c>
      <c r="AO198">
        <f t="shared" si="78"/>
        <v>0</v>
      </c>
      <c r="AP198">
        <f t="shared" si="79"/>
        <v>0</v>
      </c>
      <c r="AQ198">
        <f t="shared" si="80"/>
        <v>0</v>
      </c>
      <c r="AT198">
        <f t="shared" si="81"/>
        <v>0</v>
      </c>
      <c r="AU198">
        <f t="shared" si="82"/>
        <v>0</v>
      </c>
      <c r="AV198">
        <f t="shared" si="83"/>
        <v>0</v>
      </c>
      <c r="AY198">
        <f t="shared" si="84"/>
        <v>0</v>
      </c>
      <c r="AZ198">
        <f t="shared" si="85"/>
        <v>0</v>
      </c>
      <c r="BA198">
        <f t="shared" si="86"/>
        <v>0</v>
      </c>
      <c r="BD198">
        <f t="shared" si="87"/>
        <v>0</v>
      </c>
      <c r="BE198">
        <f t="shared" si="88"/>
        <v>0</v>
      </c>
      <c r="BF198">
        <f t="shared" si="89"/>
        <v>0</v>
      </c>
    </row>
    <row r="199" spans="1:58" ht="12.75" hidden="1">
      <c r="A199" s="2" t="s">
        <v>27</v>
      </c>
      <c r="F199" s="1">
        <f>+F191+7</f>
        <v>38446</v>
      </c>
      <c r="K199">
        <f t="shared" si="60"/>
        <v>0</v>
      </c>
      <c r="L199">
        <f t="shared" si="61"/>
        <v>0</v>
      </c>
      <c r="M199">
        <f t="shared" si="62"/>
        <v>0</v>
      </c>
      <c r="P199">
        <f t="shared" si="63"/>
        <v>0</v>
      </c>
      <c r="Q199">
        <f t="shared" si="64"/>
        <v>0</v>
      </c>
      <c r="R199">
        <f t="shared" si="65"/>
        <v>0</v>
      </c>
      <c r="U199">
        <f t="shared" si="66"/>
        <v>0</v>
      </c>
      <c r="V199">
        <f t="shared" si="67"/>
        <v>0</v>
      </c>
      <c r="W199">
        <f t="shared" si="68"/>
        <v>0</v>
      </c>
      <c r="Z199">
        <f t="shared" si="69"/>
        <v>0</v>
      </c>
      <c r="AA199">
        <f t="shared" si="70"/>
        <v>0</v>
      </c>
      <c r="AB199">
        <f t="shared" si="71"/>
        <v>0</v>
      </c>
      <c r="AE199">
        <f t="shared" si="72"/>
        <v>0</v>
      </c>
      <c r="AF199">
        <f t="shared" si="73"/>
        <v>0</v>
      </c>
      <c r="AG199">
        <f t="shared" si="74"/>
        <v>0</v>
      </c>
      <c r="AJ199">
        <f t="shared" si="75"/>
        <v>0</v>
      </c>
      <c r="AK199">
        <f t="shared" si="76"/>
        <v>0</v>
      </c>
      <c r="AL199">
        <f t="shared" si="77"/>
        <v>0</v>
      </c>
      <c r="AO199">
        <f t="shared" si="78"/>
        <v>0</v>
      </c>
      <c r="AP199">
        <f t="shared" si="79"/>
        <v>0</v>
      </c>
      <c r="AQ199">
        <f t="shared" si="80"/>
        <v>0</v>
      </c>
      <c r="AT199">
        <f t="shared" si="81"/>
        <v>0</v>
      </c>
      <c r="AU199">
        <f t="shared" si="82"/>
        <v>0</v>
      </c>
      <c r="AV199">
        <f t="shared" si="83"/>
        <v>0</v>
      </c>
      <c r="AY199">
        <f t="shared" si="84"/>
        <v>0</v>
      </c>
      <c r="AZ199">
        <f t="shared" si="85"/>
        <v>0</v>
      </c>
      <c r="BA199">
        <f t="shared" si="86"/>
        <v>0</v>
      </c>
      <c r="BD199">
        <f t="shared" si="87"/>
        <v>0</v>
      </c>
      <c r="BE199">
        <f t="shared" si="88"/>
        <v>0</v>
      </c>
      <c r="BF199">
        <f t="shared" si="89"/>
        <v>0</v>
      </c>
    </row>
    <row r="200" spans="11:58" ht="12.75" hidden="1">
      <c r="K200">
        <f t="shared" si="60"/>
        <v>0</v>
      </c>
      <c r="L200">
        <f t="shared" si="61"/>
        <v>0</v>
      </c>
      <c r="M200">
        <f t="shared" si="62"/>
        <v>0</v>
      </c>
      <c r="P200">
        <f t="shared" si="63"/>
        <v>0</v>
      </c>
      <c r="Q200">
        <f t="shared" si="64"/>
        <v>0</v>
      </c>
      <c r="R200">
        <f t="shared" si="65"/>
        <v>0</v>
      </c>
      <c r="U200">
        <f t="shared" si="66"/>
        <v>0</v>
      </c>
      <c r="V200">
        <f t="shared" si="67"/>
        <v>0</v>
      </c>
      <c r="W200">
        <f t="shared" si="68"/>
        <v>0</v>
      </c>
      <c r="Z200">
        <f t="shared" si="69"/>
        <v>0</v>
      </c>
      <c r="AA200">
        <f t="shared" si="70"/>
        <v>0</v>
      </c>
      <c r="AB200">
        <f t="shared" si="71"/>
        <v>0</v>
      </c>
      <c r="AE200">
        <f t="shared" si="72"/>
        <v>0</v>
      </c>
      <c r="AF200">
        <f t="shared" si="73"/>
        <v>0</v>
      </c>
      <c r="AG200">
        <f t="shared" si="74"/>
        <v>0</v>
      </c>
      <c r="AJ200">
        <f t="shared" si="75"/>
        <v>0</v>
      </c>
      <c r="AK200">
        <f t="shared" si="76"/>
        <v>0</v>
      </c>
      <c r="AL200">
        <f t="shared" si="77"/>
        <v>0</v>
      </c>
      <c r="AO200">
        <f t="shared" si="78"/>
        <v>0</v>
      </c>
      <c r="AP200">
        <f t="shared" si="79"/>
        <v>0</v>
      </c>
      <c r="AQ200">
        <f t="shared" si="80"/>
        <v>0</v>
      </c>
      <c r="AT200">
        <f t="shared" si="81"/>
        <v>0</v>
      </c>
      <c r="AU200">
        <f t="shared" si="82"/>
        <v>0</v>
      </c>
      <c r="AV200">
        <f t="shared" si="83"/>
        <v>0</v>
      </c>
      <c r="AY200">
        <f t="shared" si="84"/>
        <v>0</v>
      </c>
      <c r="AZ200">
        <f t="shared" si="85"/>
        <v>0</v>
      </c>
      <c r="BA200">
        <f t="shared" si="86"/>
        <v>0</v>
      </c>
      <c r="BD200">
        <f t="shared" si="87"/>
        <v>0</v>
      </c>
      <c r="BE200">
        <f t="shared" si="88"/>
        <v>0</v>
      </c>
      <c r="BF200">
        <f t="shared" si="89"/>
        <v>0</v>
      </c>
    </row>
    <row r="201" spans="2:58" ht="12.75" hidden="1">
      <c r="B201" t="s">
        <v>101</v>
      </c>
      <c r="K201">
        <f t="shared" si="60"/>
        <v>0</v>
      </c>
      <c r="L201">
        <f t="shared" si="61"/>
        <v>0</v>
      </c>
      <c r="M201">
        <f t="shared" si="62"/>
        <v>0</v>
      </c>
      <c r="P201">
        <f t="shared" si="63"/>
        <v>0</v>
      </c>
      <c r="Q201">
        <f t="shared" si="64"/>
        <v>0</v>
      </c>
      <c r="R201">
        <f t="shared" si="65"/>
        <v>0</v>
      </c>
      <c r="U201">
        <f t="shared" si="66"/>
        <v>0</v>
      </c>
      <c r="V201">
        <f t="shared" si="67"/>
        <v>0</v>
      </c>
      <c r="W201">
        <f t="shared" si="68"/>
        <v>0</v>
      </c>
      <c r="Z201">
        <f t="shared" si="69"/>
        <v>0</v>
      </c>
      <c r="AA201">
        <f t="shared" si="70"/>
        <v>0</v>
      </c>
      <c r="AB201">
        <f t="shared" si="71"/>
        <v>0</v>
      </c>
      <c r="AE201">
        <f t="shared" si="72"/>
        <v>0</v>
      </c>
      <c r="AF201">
        <f t="shared" si="73"/>
        <v>0</v>
      </c>
      <c r="AG201">
        <f t="shared" si="74"/>
        <v>0</v>
      </c>
      <c r="AJ201">
        <f t="shared" si="75"/>
        <v>0</v>
      </c>
      <c r="AK201">
        <f t="shared" si="76"/>
        <v>0</v>
      </c>
      <c r="AL201">
        <f t="shared" si="77"/>
        <v>0</v>
      </c>
      <c r="AO201">
        <f t="shared" si="78"/>
        <v>0</v>
      </c>
      <c r="AP201">
        <f t="shared" si="79"/>
        <v>0</v>
      </c>
      <c r="AQ201">
        <f t="shared" si="80"/>
        <v>0</v>
      </c>
      <c r="AT201">
        <f t="shared" si="81"/>
        <v>0</v>
      </c>
      <c r="AU201">
        <f t="shared" si="82"/>
        <v>0</v>
      </c>
      <c r="AV201">
        <f t="shared" si="83"/>
        <v>0</v>
      </c>
      <c r="AY201">
        <f t="shared" si="84"/>
        <v>0</v>
      </c>
      <c r="AZ201">
        <f t="shared" si="85"/>
        <v>0</v>
      </c>
      <c r="BA201">
        <f t="shared" si="86"/>
        <v>0</v>
      </c>
      <c r="BD201">
        <f t="shared" si="87"/>
        <v>0</v>
      </c>
      <c r="BE201">
        <f t="shared" si="88"/>
        <v>0</v>
      </c>
      <c r="BF201">
        <f t="shared" si="89"/>
        <v>0</v>
      </c>
    </row>
    <row r="202" spans="11:58" ht="12.75" hidden="1">
      <c r="K202">
        <f t="shared" si="60"/>
        <v>0</v>
      </c>
      <c r="L202">
        <f t="shared" si="61"/>
        <v>0</v>
      </c>
      <c r="M202">
        <f t="shared" si="62"/>
        <v>0</v>
      </c>
      <c r="P202">
        <f t="shared" si="63"/>
        <v>0</v>
      </c>
      <c r="Q202">
        <f t="shared" si="64"/>
        <v>0</v>
      </c>
      <c r="R202">
        <f t="shared" si="65"/>
        <v>0</v>
      </c>
      <c r="U202">
        <f t="shared" si="66"/>
        <v>0</v>
      </c>
      <c r="V202">
        <f t="shared" si="67"/>
        <v>0</v>
      </c>
      <c r="W202">
        <f t="shared" si="68"/>
        <v>0</v>
      </c>
      <c r="Z202">
        <f t="shared" si="69"/>
        <v>0</v>
      </c>
      <c r="AA202">
        <f t="shared" si="70"/>
        <v>0</v>
      </c>
      <c r="AB202">
        <f t="shared" si="71"/>
        <v>0</v>
      </c>
      <c r="AE202">
        <f t="shared" si="72"/>
        <v>0</v>
      </c>
      <c r="AF202">
        <f t="shared" si="73"/>
        <v>0</v>
      </c>
      <c r="AG202">
        <f t="shared" si="74"/>
        <v>0</v>
      </c>
      <c r="AJ202">
        <f t="shared" si="75"/>
        <v>0</v>
      </c>
      <c r="AK202">
        <f t="shared" si="76"/>
        <v>0</v>
      </c>
      <c r="AL202">
        <f t="shared" si="77"/>
        <v>0</v>
      </c>
      <c r="AO202">
        <f t="shared" si="78"/>
        <v>0</v>
      </c>
      <c r="AP202">
        <f t="shared" si="79"/>
        <v>0</v>
      </c>
      <c r="AQ202">
        <f t="shared" si="80"/>
        <v>0</v>
      </c>
      <c r="AT202">
        <f t="shared" si="81"/>
        <v>0</v>
      </c>
      <c r="AU202">
        <f t="shared" si="82"/>
        <v>0</v>
      </c>
      <c r="AV202">
        <f t="shared" si="83"/>
        <v>0</v>
      </c>
      <c r="AY202">
        <f t="shared" si="84"/>
        <v>0</v>
      </c>
      <c r="AZ202">
        <f t="shared" si="85"/>
        <v>0</v>
      </c>
      <c r="BA202">
        <f t="shared" si="86"/>
        <v>0</v>
      </c>
      <c r="BD202">
        <f t="shared" si="87"/>
        <v>0</v>
      </c>
      <c r="BE202">
        <f t="shared" si="88"/>
        <v>0</v>
      </c>
      <c r="BF202">
        <f t="shared" si="89"/>
        <v>0</v>
      </c>
    </row>
    <row r="203" spans="1:58" ht="12.75" hidden="1">
      <c r="A203" s="2" t="s">
        <v>28</v>
      </c>
      <c r="F203" s="1">
        <f>+F199+7</f>
        <v>38453</v>
      </c>
      <c r="K203">
        <f t="shared" si="60"/>
        <v>0</v>
      </c>
      <c r="L203">
        <f t="shared" si="61"/>
        <v>0</v>
      </c>
      <c r="M203">
        <f t="shared" si="62"/>
        <v>0</v>
      </c>
      <c r="P203">
        <f t="shared" si="63"/>
        <v>0</v>
      </c>
      <c r="Q203">
        <f t="shared" si="64"/>
        <v>0</v>
      </c>
      <c r="R203">
        <f t="shared" si="65"/>
        <v>0</v>
      </c>
      <c r="U203">
        <f t="shared" si="66"/>
        <v>0</v>
      </c>
      <c r="V203">
        <f t="shared" si="67"/>
        <v>0</v>
      </c>
      <c r="W203">
        <f t="shared" si="68"/>
        <v>0</v>
      </c>
      <c r="Z203">
        <f t="shared" si="69"/>
        <v>0</v>
      </c>
      <c r="AA203">
        <f t="shared" si="70"/>
        <v>0</v>
      </c>
      <c r="AB203">
        <f t="shared" si="71"/>
        <v>0</v>
      </c>
      <c r="AE203">
        <f t="shared" si="72"/>
        <v>0</v>
      </c>
      <c r="AF203">
        <f t="shared" si="73"/>
        <v>0</v>
      </c>
      <c r="AG203">
        <f t="shared" si="74"/>
        <v>0</v>
      </c>
      <c r="AJ203">
        <f t="shared" si="75"/>
        <v>0</v>
      </c>
      <c r="AK203">
        <f t="shared" si="76"/>
        <v>0</v>
      </c>
      <c r="AL203">
        <f t="shared" si="77"/>
        <v>0</v>
      </c>
      <c r="AO203">
        <f t="shared" si="78"/>
        <v>0</v>
      </c>
      <c r="AP203">
        <f t="shared" si="79"/>
        <v>0</v>
      </c>
      <c r="AQ203">
        <f t="shared" si="80"/>
        <v>0</v>
      </c>
      <c r="AT203">
        <f t="shared" si="81"/>
        <v>0</v>
      </c>
      <c r="AU203">
        <f t="shared" si="82"/>
        <v>0</v>
      </c>
      <c r="AV203">
        <f t="shared" si="83"/>
        <v>0</v>
      </c>
      <c r="AY203">
        <f t="shared" si="84"/>
        <v>0</v>
      </c>
      <c r="AZ203">
        <f t="shared" si="85"/>
        <v>0</v>
      </c>
      <c r="BA203">
        <f t="shared" si="86"/>
        <v>0</v>
      </c>
      <c r="BD203">
        <f t="shared" si="87"/>
        <v>0</v>
      </c>
      <c r="BE203">
        <f t="shared" si="88"/>
        <v>0</v>
      </c>
      <c r="BF203">
        <f t="shared" si="89"/>
        <v>0</v>
      </c>
    </row>
    <row r="204" spans="11:58" ht="12.75" hidden="1">
      <c r="K204">
        <f t="shared" si="60"/>
        <v>0</v>
      </c>
      <c r="L204">
        <f t="shared" si="61"/>
        <v>0</v>
      </c>
      <c r="M204">
        <f t="shared" si="62"/>
        <v>0</v>
      </c>
      <c r="P204">
        <f t="shared" si="63"/>
        <v>0</v>
      </c>
      <c r="Q204">
        <f t="shared" si="64"/>
        <v>0</v>
      </c>
      <c r="R204">
        <f t="shared" si="65"/>
        <v>0</v>
      </c>
      <c r="U204">
        <f t="shared" si="66"/>
        <v>0</v>
      </c>
      <c r="V204">
        <f t="shared" si="67"/>
        <v>0</v>
      </c>
      <c r="W204">
        <f t="shared" si="68"/>
        <v>0</v>
      </c>
      <c r="Z204">
        <f t="shared" si="69"/>
        <v>0</v>
      </c>
      <c r="AA204">
        <f t="shared" si="70"/>
        <v>0</v>
      </c>
      <c r="AB204">
        <f t="shared" si="71"/>
        <v>0</v>
      </c>
      <c r="AE204">
        <f t="shared" si="72"/>
        <v>0</v>
      </c>
      <c r="AF204">
        <f t="shared" si="73"/>
        <v>0</v>
      </c>
      <c r="AG204">
        <f t="shared" si="74"/>
        <v>0</v>
      </c>
      <c r="AJ204">
        <f t="shared" si="75"/>
        <v>0</v>
      </c>
      <c r="AK204">
        <f t="shared" si="76"/>
        <v>0</v>
      </c>
      <c r="AL204">
        <f t="shared" si="77"/>
        <v>0</v>
      </c>
      <c r="AO204">
        <f t="shared" si="78"/>
        <v>0</v>
      </c>
      <c r="AP204">
        <f t="shared" si="79"/>
        <v>0</v>
      </c>
      <c r="AQ204">
        <f t="shared" si="80"/>
        <v>0</v>
      </c>
      <c r="AT204">
        <f t="shared" si="81"/>
        <v>0</v>
      </c>
      <c r="AU204">
        <f t="shared" si="82"/>
        <v>0</v>
      </c>
      <c r="AV204">
        <f t="shared" si="83"/>
        <v>0</v>
      </c>
      <c r="AY204">
        <f t="shared" si="84"/>
        <v>0</v>
      </c>
      <c r="AZ204">
        <f t="shared" si="85"/>
        <v>0</v>
      </c>
      <c r="BA204">
        <f t="shared" si="86"/>
        <v>0</v>
      </c>
      <c r="BD204">
        <f t="shared" si="87"/>
        <v>0</v>
      </c>
      <c r="BE204">
        <f t="shared" si="88"/>
        <v>0</v>
      </c>
      <c r="BF204">
        <f t="shared" si="89"/>
        <v>0</v>
      </c>
    </row>
    <row r="205" spans="2:58" ht="12.75" hidden="1">
      <c r="B205" t="s">
        <v>33</v>
      </c>
      <c r="K205">
        <f t="shared" si="60"/>
        <v>0</v>
      </c>
      <c r="L205">
        <f t="shared" si="61"/>
        <v>0</v>
      </c>
      <c r="M205">
        <f t="shared" si="62"/>
        <v>0</v>
      </c>
      <c r="P205">
        <f t="shared" si="63"/>
        <v>0</v>
      </c>
      <c r="Q205">
        <f t="shared" si="64"/>
        <v>0</v>
      </c>
      <c r="R205">
        <f t="shared" si="65"/>
        <v>0</v>
      </c>
      <c r="U205">
        <f t="shared" si="66"/>
        <v>0</v>
      </c>
      <c r="V205">
        <f t="shared" si="67"/>
        <v>0</v>
      </c>
      <c r="W205">
        <f t="shared" si="68"/>
        <v>0</v>
      </c>
      <c r="Z205">
        <f t="shared" si="69"/>
        <v>0</v>
      </c>
      <c r="AA205">
        <f t="shared" si="70"/>
        <v>0</v>
      </c>
      <c r="AB205">
        <f t="shared" si="71"/>
        <v>0</v>
      </c>
      <c r="AE205">
        <f t="shared" si="72"/>
        <v>0</v>
      </c>
      <c r="AF205">
        <f t="shared" si="73"/>
        <v>0</v>
      </c>
      <c r="AG205">
        <f t="shared" si="74"/>
        <v>0</v>
      </c>
      <c r="AJ205">
        <f t="shared" si="75"/>
        <v>0</v>
      </c>
      <c r="AK205">
        <f t="shared" si="76"/>
        <v>0</v>
      </c>
      <c r="AL205">
        <f t="shared" si="77"/>
        <v>0</v>
      </c>
      <c r="AO205">
        <f t="shared" si="78"/>
        <v>0</v>
      </c>
      <c r="AP205">
        <f t="shared" si="79"/>
        <v>0</v>
      </c>
      <c r="AQ205">
        <f t="shared" si="80"/>
        <v>0</v>
      </c>
      <c r="AT205">
        <f t="shared" si="81"/>
        <v>0</v>
      </c>
      <c r="AU205">
        <f t="shared" si="82"/>
        <v>0</v>
      </c>
      <c r="AV205">
        <f t="shared" si="83"/>
        <v>0</v>
      </c>
      <c r="AY205">
        <f t="shared" si="84"/>
        <v>0</v>
      </c>
      <c r="AZ205">
        <f t="shared" si="85"/>
        <v>0</v>
      </c>
      <c r="BA205">
        <f t="shared" si="86"/>
        <v>0</v>
      </c>
      <c r="BD205">
        <f t="shared" si="87"/>
        <v>0</v>
      </c>
      <c r="BE205">
        <f t="shared" si="88"/>
        <v>0</v>
      </c>
      <c r="BF205">
        <f t="shared" si="89"/>
        <v>0</v>
      </c>
    </row>
    <row r="206" ht="12.75" hidden="1"/>
    <row r="207" spans="9:58" ht="12.75" hidden="1">
      <c r="I207">
        <f aca="true" t="shared" si="90" ref="I207:AD207">SUM(I2:I206)</f>
        <v>83</v>
      </c>
      <c r="J207">
        <f t="shared" si="90"/>
        <v>95</v>
      </c>
      <c r="K207">
        <f t="shared" si="90"/>
        <v>8</v>
      </c>
      <c r="L207">
        <f t="shared" si="90"/>
        <v>1</v>
      </c>
      <c r="M207">
        <f t="shared" si="90"/>
        <v>9</v>
      </c>
      <c r="N207">
        <f t="shared" si="90"/>
        <v>82</v>
      </c>
      <c r="O207">
        <f t="shared" si="90"/>
        <v>98</v>
      </c>
      <c r="P207">
        <f t="shared" si="90"/>
        <v>5</v>
      </c>
      <c r="Q207">
        <f t="shared" si="90"/>
        <v>5</v>
      </c>
      <c r="R207">
        <f t="shared" si="90"/>
        <v>8</v>
      </c>
      <c r="S207">
        <f t="shared" si="90"/>
        <v>111</v>
      </c>
      <c r="T207">
        <f t="shared" si="90"/>
        <v>69</v>
      </c>
      <c r="U207">
        <f t="shared" si="90"/>
        <v>9</v>
      </c>
      <c r="V207">
        <f t="shared" si="90"/>
        <v>5</v>
      </c>
      <c r="W207">
        <f t="shared" si="90"/>
        <v>4</v>
      </c>
      <c r="X207">
        <f t="shared" si="90"/>
        <v>76</v>
      </c>
      <c r="Y207">
        <f t="shared" si="90"/>
        <v>100</v>
      </c>
      <c r="Z207">
        <f t="shared" si="90"/>
        <v>8</v>
      </c>
      <c r="AA207">
        <f t="shared" si="90"/>
        <v>1</v>
      </c>
      <c r="AB207">
        <f t="shared" si="90"/>
        <v>9</v>
      </c>
      <c r="AC207">
        <f t="shared" si="90"/>
        <v>105</v>
      </c>
      <c r="AD207">
        <f t="shared" si="90"/>
        <v>67</v>
      </c>
      <c r="AE207">
        <f aca="true" t="shared" si="91" ref="AE207:BF207">SUM(AE2:AE206)</f>
        <v>9</v>
      </c>
      <c r="AF207">
        <f t="shared" si="91"/>
        <v>6</v>
      </c>
      <c r="AG207">
        <f t="shared" si="91"/>
        <v>3</v>
      </c>
      <c r="AH207">
        <f t="shared" si="91"/>
        <v>24</v>
      </c>
      <c r="AI207">
        <f t="shared" si="91"/>
        <v>142</v>
      </c>
      <c r="AJ207">
        <f t="shared" si="91"/>
        <v>1</v>
      </c>
      <c r="AK207">
        <f t="shared" si="91"/>
        <v>0</v>
      </c>
      <c r="AL207">
        <f t="shared" si="91"/>
        <v>17</v>
      </c>
      <c r="AM207">
        <f t="shared" si="91"/>
        <v>79</v>
      </c>
      <c r="AN207">
        <f t="shared" si="91"/>
        <v>101</v>
      </c>
      <c r="AO207">
        <f t="shared" si="91"/>
        <v>7</v>
      </c>
      <c r="AP207">
        <f t="shared" si="91"/>
        <v>1</v>
      </c>
      <c r="AQ207">
        <f t="shared" si="91"/>
        <v>10</v>
      </c>
      <c r="AR207">
        <f t="shared" si="91"/>
        <v>131</v>
      </c>
      <c r="AS207">
        <f t="shared" si="91"/>
        <v>49</v>
      </c>
      <c r="AT207">
        <f t="shared" si="91"/>
        <v>14</v>
      </c>
      <c r="AU207">
        <f t="shared" si="91"/>
        <v>1</v>
      </c>
      <c r="AV207">
        <f t="shared" si="91"/>
        <v>3</v>
      </c>
      <c r="AW207">
        <f t="shared" si="91"/>
        <v>58</v>
      </c>
      <c r="AX207">
        <f t="shared" si="91"/>
        <v>122</v>
      </c>
      <c r="AY207">
        <f t="shared" si="91"/>
        <v>3</v>
      </c>
      <c r="AZ207">
        <f t="shared" si="91"/>
        <v>1</v>
      </c>
      <c r="BA207">
        <f t="shared" si="91"/>
        <v>14</v>
      </c>
      <c r="BB207">
        <f t="shared" si="91"/>
        <v>137</v>
      </c>
      <c r="BC207">
        <f t="shared" si="91"/>
        <v>43</v>
      </c>
      <c r="BD207">
        <f t="shared" si="91"/>
        <v>14</v>
      </c>
      <c r="BE207">
        <f t="shared" si="91"/>
        <v>3</v>
      </c>
      <c r="BF207">
        <f t="shared" si="91"/>
        <v>1</v>
      </c>
    </row>
    <row r="208" ht="12.75" hidden="1"/>
    <row r="209" ht="12.75" hidden="1"/>
    <row r="210" ht="12.75" hidden="1"/>
    <row r="211" spans="1:8" ht="12.75">
      <c r="A211" t="s">
        <v>85</v>
      </c>
      <c r="B211" s="3" t="s">
        <v>89</v>
      </c>
      <c r="C211" s="3" t="s">
        <v>86</v>
      </c>
      <c r="D211" s="3" t="s">
        <v>3</v>
      </c>
      <c r="E211" s="3" t="s">
        <v>87</v>
      </c>
      <c r="F211" s="3" t="s">
        <v>88</v>
      </c>
      <c r="G211" s="6" t="s">
        <v>165</v>
      </c>
      <c r="H211" t="s">
        <v>166</v>
      </c>
    </row>
    <row r="212" spans="1:7" ht="12.75">
      <c r="A212" s="34" t="str">
        <f>+J</f>
        <v>RTTL 3</v>
      </c>
      <c r="B212" s="35">
        <f aca="true" t="shared" si="92" ref="B212:B221">SUM(C212:E212)</f>
        <v>18</v>
      </c>
      <c r="C212" s="35">
        <f>+$BD$207</f>
        <v>14</v>
      </c>
      <c r="D212" s="35">
        <f>+$BE$207</f>
        <v>3</v>
      </c>
      <c r="E212" s="35">
        <f>+$BF$207</f>
        <v>1</v>
      </c>
      <c r="F212" s="35">
        <f>+$BB$207</f>
        <v>137</v>
      </c>
      <c r="G212" s="10">
        <f>+F212/B212</f>
        <v>7.611111111111111</v>
      </c>
    </row>
    <row r="213" spans="1:7" ht="12.75">
      <c r="A213" s="34" t="str">
        <f>+H</f>
        <v>Rendezvous 2</v>
      </c>
      <c r="B213" s="35">
        <f>SUM(C213:E213)</f>
        <v>18</v>
      </c>
      <c r="C213" s="35">
        <f>+$AT$207</f>
        <v>14</v>
      </c>
      <c r="D213" s="35">
        <f>+$AU$207</f>
        <v>1</v>
      </c>
      <c r="E213" s="35">
        <f>+$AV$207</f>
        <v>3</v>
      </c>
      <c r="F213" s="35">
        <f>+$AR$207</f>
        <v>131</v>
      </c>
      <c r="G213" s="10">
        <f aca="true" t="shared" si="93" ref="G213:G221">+F213/B213</f>
        <v>7.277777777777778</v>
      </c>
    </row>
    <row r="214" spans="1:7" ht="12.75">
      <c r="A214" s="34" t="str">
        <f>+CC</f>
        <v>Redbridge Social 1</v>
      </c>
      <c r="B214" s="35">
        <f t="shared" si="92"/>
        <v>18</v>
      </c>
      <c r="C214" s="35">
        <f>+$U$207</f>
        <v>9</v>
      </c>
      <c r="D214" s="35">
        <f>+$V$207</f>
        <v>5</v>
      </c>
      <c r="E214" s="35">
        <f>+$W$207</f>
        <v>4</v>
      </c>
      <c r="F214" s="35">
        <f>+$S$207</f>
        <v>111</v>
      </c>
      <c r="G214" s="10">
        <f t="shared" si="93"/>
        <v>6.166666666666667</v>
      </c>
    </row>
    <row r="215" spans="1:8" ht="12.75">
      <c r="A215" s="34" t="str">
        <f>+E</f>
        <v>Grove</v>
      </c>
      <c r="B215" s="35">
        <f t="shared" si="92"/>
        <v>18</v>
      </c>
      <c r="C215" s="35">
        <f>+$AE$207</f>
        <v>9</v>
      </c>
      <c r="D215" s="35">
        <f>+$AF$207</f>
        <v>6</v>
      </c>
      <c r="E215" s="35">
        <f>+$AG$207</f>
        <v>3</v>
      </c>
      <c r="F215" s="35">
        <f>+$AC$207</f>
        <v>105</v>
      </c>
      <c r="G215" s="10">
        <f t="shared" si="93"/>
        <v>5.833333333333333</v>
      </c>
      <c r="H215">
        <f>4+4</f>
        <v>8</v>
      </c>
    </row>
    <row r="216" spans="1:8" ht="12.75">
      <c r="A216" s="34" t="str">
        <f>+a</f>
        <v>Mossford 6</v>
      </c>
      <c r="B216" s="35">
        <f>SUM(C216:E216)</f>
        <v>18</v>
      </c>
      <c r="C216" s="35">
        <f>+$K$207</f>
        <v>8</v>
      </c>
      <c r="D216" s="35">
        <f>+$L$207</f>
        <v>1</v>
      </c>
      <c r="E216" s="35">
        <f>+$M$207</f>
        <v>9</v>
      </c>
      <c r="F216" s="35">
        <f>+$I$207</f>
        <v>83</v>
      </c>
      <c r="G216" s="10">
        <f t="shared" si="93"/>
        <v>4.611111111111111</v>
      </c>
      <c r="H216">
        <v>2</v>
      </c>
    </row>
    <row r="217" spans="1:7" ht="12.75">
      <c r="A217" s="34" t="str">
        <f>+B</f>
        <v>Wanstead &amp; Woodford</v>
      </c>
      <c r="B217" s="35">
        <f t="shared" si="92"/>
        <v>18</v>
      </c>
      <c r="C217" s="35">
        <f>+$P$207</f>
        <v>5</v>
      </c>
      <c r="D217" s="35">
        <f>+$Q$207</f>
        <v>5</v>
      </c>
      <c r="E217" s="35">
        <f>+$R$207</f>
        <v>8</v>
      </c>
      <c r="F217" s="35">
        <f>+$N$207</f>
        <v>82</v>
      </c>
      <c r="G217" s="10">
        <f t="shared" si="93"/>
        <v>4.555555555555555</v>
      </c>
    </row>
    <row r="218" spans="1:7" ht="12.75">
      <c r="A218" s="34" t="str">
        <f>+G</f>
        <v>Redbridge 2</v>
      </c>
      <c r="B218" s="35">
        <f t="shared" si="92"/>
        <v>18</v>
      </c>
      <c r="C218" s="35">
        <f>+$AO$207</f>
        <v>7</v>
      </c>
      <c r="D218" s="35">
        <f>+$AP$207</f>
        <v>1</v>
      </c>
      <c r="E218" s="35">
        <f>+$AQ$207</f>
        <v>10</v>
      </c>
      <c r="F218" s="35">
        <f>+$AM$207</f>
        <v>79</v>
      </c>
      <c r="G218" s="10">
        <f t="shared" si="93"/>
        <v>4.388888888888889</v>
      </c>
    </row>
    <row r="219" spans="1:8" ht="12.75">
      <c r="A219" s="34" t="str">
        <f>+D</f>
        <v>Heathcote 4</v>
      </c>
      <c r="B219" s="35">
        <f t="shared" si="92"/>
        <v>18</v>
      </c>
      <c r="C219" s="35">
        <f>+$Z$207</f>
        <v>8</v>
      </c>
      <c r="D219" s="35">
        <f>+$AA$207</f>
        <v>1</v>
      </c>
      <c r="E219" s="35">
        <f>+$AB$207</f>
        <v>9</v>
      </c>
      <c r="F219" s="35">
        <f>+$X$207</f>
        <v>76</v>
      </c>
      <c r="G219" s="10">
        <f t="shared" si="93"/>
        <v>4.222222222222222</v>
      </c>
      <c r="H219">
        <v>4</v>
      </c>
    </row>
    <row r="220" spans="1:7" ht="12.75">
      <c r="A220" s="34" t="str">
        <f>+I</f>
        <v>Mossford 7</v>
      </c>
      <c r="B220" s="35">
        <f t="shared" si="92"/>
        <v>18</v>
      </c>
      <c r="C220" s="35">
        <f>+$AY$207</f>
        <v>3</v>
      </c>
      <c r="D220" s="35">
        <f>+$AZ$207</f>
        <v>1</v>
      </c>
      <c r="E220" s="35">
        <f>+$BA$207</f>
        <v>14</v>
      </c>
      <c r="F220" s="35">
        <f>+$AW$207</f>
        <v>58</v>
      </c>
      <c r="G220" s="10">
        <f t="shared" si="93"/>
        <v>3.2222222222222223</v>
      </c>
    </row>
    <row r="221" spans="1:7" ht="12.75">
      <c r="A221" s="34" t="str">
        <f>+F</f>
        <v>Woodlands 2</v>
      </c>
      <c r="B221" s="35">
        <f t="shared" si="92"/>
        <v>18</v>
      </c>
      <c r="C221" s="35">
        <f>+$AJ$207</f>
        <v>1</v>
      </c>
      <c r="D221" s="35">
        <f>+$AK$207</f>
        <v>0</v>
      </c>
      <c r="E221" s="35">
        <f>+$AL$207</f>
        <v>17</v>
      </c>
      <c r="F221" s="35">
        <f>+$AH$207</f>
        <v>24</v>
      </c>
      <c r="G221" s="10">
        <f t="shared" si="93"/>
        <v>1.3333333333333333</v>
      </c>
    </row>
    <row r="222" spans="2:7" ht="12.75">
      <c r="B222" s="9">
        <f>+SUM(B210:B221)</f>
        <v>180</v>
      </c>
      <c r="C222" s="9">
        <f>+SUM(C210:C221)</f>
        <v>78</v>
      </c>
      <c r="D222" s="9">
        <f>+SUM(D210:D221)</f>
        <v>24</v>
      </c>
      <c r="E222" s="9">
        <f>+SUM(E210:E221)</f>
        <v>78</v>
      </c>
      <c r="F222" s="9">
        <f>+SUM(F210:F221)</f>
        <v>886</v>
      </c>
      <c r="G222" s="10"/>
    </row>
    <row r="223" ht="12.75">
      <c r="F223" s="9">
        <f>+F222+H222</f>
        <v>886</v>
      </c>
    </row>
    <row r="225" spans="1:6" ht="12.75">
      <c r="A225" s="6"/>
      <c r="B225" s="6"/>
      <c r="C225" s="8"/>
      <c r="D225" s="6"/>
      <c r="E225" s="6"/>
      <c r="F225" s="6"/>
    </row>
    <row r="226" spans="3:6" ht="12.75">
      <c r="C226" s="5"/>
      <c r="F226" s="4"/>
    </row>
    <row r="227" spans="3:6" ht="12.75">
      <c r="C227" s="5"/>
      <c r="F227" s="4"/>
    </row>
    <row r="228" spans="3:6" ht="12.75">
      <c r="C228" s="5"/>
      <c r="F228" s="4"/>
    </row>
    <row r="229" spans="3:6" ht="12.75">
      <c r="C229" s="5"/>
      <c r="F229" s="4"/>
    </row>
    <row r="230" spans="3:6" ht="12.75">
      <c r="C230" s="5"/>
      <c r="F230" s="4"/>
    </row>
    <row r="231" spans="3:6" ht="12.75">
      <c r="C231" s="5"/>
      <c r="F231" s="4"/>
    </row>
    <row r="232" spans="3:6" ht="12.75">
      <c r="C232" s="5"/>
      <c r="F232" s="4"/>
    </row>
    <row r="233" spans="3:6" ht="12.75">
      <c r="C233" s="5"/>
      <c r="F233" s="4"/>
    </row>
    <row r="234" spans="3:6" ht="12.75">
      <c r="C234" s="5"/>
      <c r="F234" s="4"/>
    </row>
    <row r="235" spans="3:6" ht="12.75">
      <c r="C235" s="5"/>
      <c r="F235" s="4"/>
    </row>
    <row r="236" spans="3:6" ht="12.75">
      <c r="C236" s="5"/>
      <c r="F236" s="4"/>
    </row>
    <row r="237" spans="3:6" ht="12.75">
      <c r="C237" s="5"/>
      <c r="F237" s="4"/>
    </row>
    <row r="238" spans="3:6" ht="12.75">
      <c r="C238" s="5"/>
      <c r="F238" s="4"/>
    </row>
    <row r="239" spans="3:6" ht="12.75">
      <c r="C239" s="5"/>
      <c r="F239" s="4"/>
    </row>
    <row r="240" spans="3:6" ht="12.75">
      <c r="C240" s="5"/>
      <c r="F240" s="4"/>
    </row>
    <row r="241" spans="3:6" ht="12.75">
      <c r="C241" s="5"/>
      <c r="F241" s="4"/>
    </row>
    <row r="242" spans="3:6" ht="12.75">
      <c r="C242" s="5"/>
      <c r="F242" s="4"/>
    </row>
    <row r="243" spans="3:6" ht="12.75">
      <c r="C243" s="5"/>
      <c r="F243" s="4"/>
    </row>
    <row r="244" spans="3:6" ht="12.75">
      <c r="C244" s="5"/>
      <c r="F244" s="4"/>
    </row>
    <row r="245" spans="3:6" ht="12.75">
      <c r="C245" s="5"/>
      <c r="F245" s="4"/>
    </row>
    <row r="246" spans="3:6" ht="12.75">
      <c r="C246" s="5"/>
      <c r="F246" s="4"/>
    </row>
    <row r="247" spans="3:6" ht="12.75">
      <c r="C247" s="5"/>
      <c r="F247" s="4"/>
    </row>
    <row r="248" spans="3:6" ht="12.75">
      <c r="C248" s="5"/>
      <c r="F248" s="4"/>
    </row>
    <row r="249" spans="3:6" ht="12.75">
      <c r="C249" s="5"/>
      <c r="F249" s="4"/>
    </row>
    <row r="250" spans="3:6" ht="12.75">
      <c r="C250" s="5"/>
      <c r="F250" s="4"/>
    </row>
    <row r="251" spans="3:6" ht="12.75">
      <c r="C251" s="5"/>
      <c r="F251" s="4"/>
    </row>
    <row r="252" spans="3:6" ht="12.75">
      <c r="C252" s="5"/>
      <c r="F252" s="4"/>
    </row>
    <row r="253" spans="3:6" ht="12.75">
      <c r="C253" s="5"/>
      <c r="F253" s="4"/>
    </row>
    <row r="254" spans="3:6" ht="12.75">
      <c r="C254" s="5"/>
      <c r="F254" s="4"/>
    </row>
    <row r="255" spans="3:6" ht="12.75">
      <c r="C255" s="5"/>
      <c r="F255" s="4"/>
    </row>
  </sheetData>
  <printOptions/>
  <pageMargins left="0.75" right="0.75" top="0.4" bottom="0.45" header="0.33" footer="0.35"/>
  <pageSetup fitToHeight="2" fitToWidth="1" horizontalDpi="600" verticalDpi="600" orientation="portrait" paperSize="9" scale="62" r:id="rId1"/>
  <rowBreaks count="2" manualBreakCount="2">
    <brk id="86" max="7" man="1"/>
    <brk id="1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9"/>
  <sheetViews>
    <sheetView workbookViewId="0" topLeftCell="A1">
      <pane xSplit="6" ySplit="3" topLeftCell="G3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44" sqref="A44"/>
    </sheetView>
  </sheetViews>
  <sheetFormatPr defaultColWidth="9.140625" defaultRowHeight="12.75"/>
  <cols>
    <col min="1" max="1" width="19.57421875" style="0" customWidth="1"/>
    <col min="2" max="2" width="16.7109375" style="0" bestFit="1" customWidth="1"/>
    <col min="3" max="3" width="9.140625" style="5" customWidth="1"/>
    <col min="7" max="7" width="10.140625" style="0" customWidth="1"/>
    <col min="8" max="8" width="2.8515625" style="0" customWidth="1"/>
    <col min="9" max="9" width="10.140625" style="0" customWidth="1"/>
    <col min="10" max="10" width="2.8515625" style="0" customWidth="1"/>
    <col min="11" max="11" width="10.140625" style="0" customWidth="1"/>
    <col min="12" max="12" width="2.8515625" style="0" customWidth="1"/>
    <col min="13" max="13" width="10.140625" style="0" bestFit="1" customWidth="1"/>
    <col min="14" max="14" width="2.8515625" style="0" bestFit="1" customWidth="1"/>
    <col min="15" max="15" width="10.140625" style="0" bestFit="1" customWidth="1"/>
    <col min="16" max="16" width="2.8515625" style="0" bestFit="1" customWidth="1"/>
    <col min="17" max="17" width="10.140625" style="0" bestFit="1" customWidth="1"/>
    <col min="18" max="18" width="2.8515625" style="0" bestFit="1" customWidth="1"/>
    <col min="19" max="19" width="10.140625" style="0" bestFit="1" customWidth="1"/>
    <col min="20" max="20" width="3.00390625" style="0" bestFit="1" customWidth="1"/>
    <col min="21" max="21" width="10.140625" style="0" bestFit="1" customWidth="1"/>
    <col min="22" max="22" width="2.8515625" style="0" bestFit="1" customWidth="1"/>
    <col min="23" max="23" width="10.140625" style="0" bestFit="1" customWidth="1"/>
    <col min="24" max="24" width="3.00390625" style="0" bestFit="1" customWidth="1"/>
    <col min="25" max="25" width="10.140625" style="0" bestFit="1" customWidth="1"/>
    <col min="26" max="26" width="2.8515625" style="0" bestFit="1" customWidth="1"/>
    <col min="27" max="27" width="10.140625" style="0" bestFit="1" customWidth="1"/>
    <col min="28" max="28" width="2.8515625" style="0" bestFit="1" customWidth="1"/>
    <col min="29" max="29" width="10.140625" style="0" bestFit="1" customWidth="1"/>
    <col min="30" max="30" width="2.8515625" style="0" bestFit="1" customWidth="1"/>
    <col min="31" max="31" width="10.140625" style="0" bestFit="1" customWidth="1"/>
    <col min="32" max="32" width="3.00390625" style="0" bestFit="1" customWidth="1"/>
    <col min="33" max="33" width="10.140625" style="0" bestFit="1" customWidth="1"/>
    <col min="34" max="34" width="2.8515625" style="0" bestFit="1" customWidth="1"/>
    <col min="35" max="35" width="10.140625" style="0" bestFit="1" customWidth="1"/>
    <col min="36" max="36" width="2.8515625" style="0" bestFit="1" customWidth="1"/>
    <col min="37" max="37" width="10.140625" style="0" bestFit="1" customWidth="1"/>
    <col min="38" max="38" width="2.8515625" style="0" bestFit="1" customWidth="1"/>
    <col min="39" max="39" width="10.140625" style="0" bestFit="1" customWidth="1"/>
    <col min="40" max="40" width="3.00390625" style="0" bestFit="1" customWidth="1"/>
    <col min="41" max="41" width="10.140625" style="0" hidden="1" customWidth="1"/>
    <col min="42" max="42" width="2.8515625" style="0" hidden="1" customWidth="1"/>
    <col min="43" max="43" width="10.140625" style="0" bestFit="1" customWidth="1"/>
    <col min="44" max="44" width="3.00390625" style="0" bestFit="1" customWidth="1"/>
  </cols>
  <sheetData>
    <row r="1" spans="1:7" ht="12.75">
      <c r="A1" t="s">
        <v>99</v>
      </c>
      <c r="G1" t="s">
        <v>94</v>
      </c>
    </row>
    <row r="2" spans="7:43" ht="12.75">
      <c r="G2" s="1">
        <f>+Table!F15</f>
        <v>38250</v>
      </c>
      <c r="I2" s="1">
        <f>+Table!F23</f>
        <v>38257</v>
      </c>
      <c r="K2" s="1">
        <f>+Table!F31</f>
        <v>38264</v>
      </c>
      <c r="M2" s="1">
        <f>+Table!F39</f>
        <v>38271</v>
      </c>
      <c r="O2" s="1">
        <f>+Table!F55</f>
        <v>38278</v>
      </c>
      <c r="Q2" s="1">
        <f>+Table!F63</f>
        <v>38299</v>
      </c>
      <c r="S2" s="1">
        <f>+Table!F71</f>
        <v>38306</v>
      </c>
      <c r="U2" s="1">
        <f>+Table!F87</f>
        <v>38313</v>
      </c>
      <c r="W2" s="1">
        <f>+Table!F111</f>
        <v>38320</v>
      </c>
      <c r="Y2" s="1">
        <f>+Table!F119</f>
        <v>38369</v>
      </c>
      <c r="AA2" s="1">
        <f>+Table!F127</f>
        <v>38376</v>
      </c>
      <c r="AC2" s="1">
        <f>+Table!F135</f>
        <v>38383</v>
      </c>
      <c r="AE2" s="1">
        <f>+Table!F147</f>
        <v>38397</v>
      </c>
      <c r="AG2" s="1">
        <f>+Table!F155</f>
        <v>38404</v>
      </c>
      <c r="AI2" s="1">
        <f>+Table!F163</f>
        <v>38411</v>
      </c>
      <c r="AK2" s="1">
        <f>+Table!F171</f>
        <v>38418</v>
      </c>
      <c r="AM2" s="1">
        <f>+Table!F179</f>
        <v>38425</v>
      </c>
      <c r="AO2" s="1">
        <f>+Table!F187</f>
        <v>38432</v>
      </c>
      <c r="AQ2" s="1">
        <f>+Table!F191</f>
        <v>38439</v>
      </c>
    </row>
    <row r="3" spans="1:44" ht="12.75">
      <c r="A3" t="s">
        <v>85</v>
      </c>
      <c r="B3" t="s">
        <v>90</v>
      </c>
      <c r="C3" s="5" t="s">
        <v>91</v>
      </c>
      <c r="D3" t="s">
        <v>89</v>
      </c>
      <c r="E3" t="s">
        <v>92</v>
      </c>
      <c r="F3" t="s">
        <v>93</v>
      </c>
      <c r="G3" t="s">
        <v>95</v>
      </c>
      <c r="H3" t="s">
        <v>86</v>
      </c>
      <c r="I3" t="s">
        <v>95</v>
      </c>
      <c r="J3" t="s">
        <v>86</v>
      </c>
      <c r="K3" t="s">
        <v>95</v>
      </c>
      <c r="L3" t="s">
        <v>86</v>
      </c>
      <c r="M3" t="s">
        <v>95</v>
      </c>
      <c r="N3" t="s">
        <v>86</v>
      </c>
      <c r="O3" t="s">
        <v>95</v>
      </c>
      <c r="P3" t="s">
        <v>86</v>
      </c>
      <c r="Q3" t="s">
        <v>95</v>
      </c>
      <c r="R3" t="s">
        <v>86</v>
      </c>
      <c r="S3" t="s">
        <v>95</v>
      </c>
      <c r="T3" t="s">
        <v>86</v>
      </c>
      <c r="U3" t="s">
        <v>95</v>
      </c>
      <c r="V3" t="s">
        <v>86</v>
      </c>
      <c r="W3" t="s">
        <v>95</v>
      </c>
      <c r="X3" t="s">
        <v>86</v>
      </c>
      <c r="Y3" t="s">
        <v>95</v>
      </c>
      <c r="Z3" t="s">
        <v>86</v>
      </c>
      <c r="AA3" t="s">
        <v>95</v>
      </c>
      <c r="AB3" t="s">
        <v>86</v>
      </c>
      <c r="AC3" t="s">
        <v>95</v>
      </c>
      <c r="AD3" t="s">
        <v>86</v>
      </c>
      <c r="AE3" t="s">
        <v>95</v>
      </c>
      <c r="AF3" t="s">
        <v>86</v>
      </c>
      <c r="AG3" t="s">
        <v>95</v>
      </c>
      <c r="AH3" t="s">
        <v>86</v>
      </c>
      <c r="AI3" t="s">
        <v>95</v>
      </c>
      <c r="AJ3" t="s">
        <v>86</v>
      </c>
      <c r="AK3" t="s">
        <v>95</v>
      </c>
      <c r="AL3" t="s">
        <v>86</v>
      </c>
      <c r="AM3" t="s">
        <v>95</v>
      </c>
      <c r="AN3" t="s">
        <v>86</v>
      </c>
      <c r="AO3" t="s">
        <v>95</v>
      </c>
      <c r="AP3" t="s">
        <v>86</v>
      </c>
      <c r="AQ3" t="s">
        <v>95</v>
      </c>
      <c r="AR3" t="s">
        <v>86</v>
      </c>
    </row>
    <row r="5" ht="12.75" hidden="1"/>
    <row r="6" spans="3:4" ht="12.75" hidden="1">
      <c r="C6" s="5" t="e">
        <f>+E6/D6</f>
        <v>#DIV/0!</v>
      </c>
      <c r="D6">
        <f aca="true" t="shared" si="0" ref="D6:D20">+G6+I6+K6+M6+O6+Q6+S6+U6+W6+Y6+AA6+AI6+AE6+AG6+AC6+AK6+AM6+AO6+AQ6</f>
        <v>0</v>
      </c>
    </row>
    <row r="7" spans="3:4" ht="12.75" hidden="1">
      <c r="C7" s="5" t="e">
        <f>+E7/D7</f>
        <v>#DIV/0!</v>
      </c>
      <c r="D7">
        <f t="shared" si="0"/>
        <v>0</v>
      </c>
    </row>
    <row r="8" spans="3:4" ht="12.75" hidden="1">
      <c r="C8" s="5" t="e">
        <f>+E8/D8</f>
        <v>#DIV/0!</v>
      </c>
      <c r="D8">
        <f t="shared" si="0"/>
        <v>0</v>
      </c>
    </row>
    <row r="9" spans="3:4" ht="12.75" hidden="1">
      <c r="C9" s="5" t="e">
        <f>+E9/D9</f>
        <v>#DIV/0!</v>
      </c>
      <c r="D9">
        <f t="shared" si="0"/>
        <v>0</v>
      </c>
    </row>
    <row r="10" spans="1:44" ht="12.75">
      <c r="A10" t="str">
        <f>+E</f>
        <v>Grove</v>
      </c>
      <c r="B10" t="s">
        <v>145</v>
      </c>
      <c r="C10" s="5">
        <f aca="true" t="shared" si="1" ref="C10:C79">IF(D10&lt;&gt;0,(SUM(E10/D10)),0)</f>
        <v>0.5581395348837209</v>
      </c>
      <c r="D10">
        <f t="shared" si="0"/>
        <v>43</v>
      </c>
      <c r="E10">
        <f aca="true" t="shared" si="2" ref="E10:E17">+H10+J10+L10+N10+P10+R10+T10+V10+X10+Z10+AB10+AD10+AF10+AH10+AJ10+AL10+AN10+AP10+AR10</f>
        <v>24</v>
      </c>
      <c r="F10">
        <f aca="true" t="shared" si="3" ref="F10:F17">+D10-E10</f>
        <v>19</v>
      </c>
      <c r="I10">
        <v>3</v>
      </c>
      <c r="J10">
        <v>1</v>
      </c>
      <c r="K10">
        <v>3</v>
      </c>
      <c r="L10">
        <v>1</v>
      </c>
      <c r="M10">
        <v>2</v>
      </c>
      <c r="N10">
        <v>2</v>
      </c>
      <c r="O10">
        <v>3</v>
      </c>
      <c r="P10">
        <v>0</v>
      </c>
      <c r="Q10">
        <v>3</v>
      </c>
      <c r="R10">
        <v>3</v>
      </c>
      <c r="S10">
        <v>2</v>
      </c>
      <c r="T10">
        <v>1</v>
      </c>
      <c r="W10">
        <v>3</v>
      </c>
      <c r="X10">
        <v>2</v>
      </c>
      <c r="AA10">
        <v>3</v>
      </c>
      <c r="AB10">
        <v>1</v>
      </c>
      <c r="AC10">
        <v>3</v>
      </c>
      <c r="AD10">
        <v>1</v>
      </c>
      <c r="AE10">
        <v>3</v>
      </c>
      <c r="AF10">
        <v>2</v>
      </c>
      <c r="AG10">
        <v>3</v>
      </c>
      <c r="AH10">
        <v>2</v>
      </c>
      <c r="AI10">
        <v>3</v>
      </c>
      <c r="AJ10">
        <v>1</v>
      </c>
      <c r="AK10">
        <v>3</v>
      </c>
      <c r="AL10">
        <v>3</v>
      </c>
      <c r="AM10">
        <v>3</v>
      </c>
      <c r="AN10">
        <v>2</v>
      </c>
      <c r="AQ10">
        <v>3</v>
      </c>
      <c r="AR10">
        <v>2</v>
      </c>
    </row>
    <row r="11" spans="1:34" ht="12.75">
      <c r="A11" t="str">
        <f aca="true" t="shared" si="4" ref="A11:A18">+E</f>
        <v>Grove</v>
      </c>
      <c r="B11" t="s">
        <v>146</v>
      </c>
      <c r="C11" s="5">
        <f t="shared" si="1"/>
        <v>0.7857142857142857</v>
      </c>
      <c r="D11">
        <f t="shared" si="0"/>
        <v>28</v>
      </c>
      <c r="E11">
        <f t="shared" si="2"/>
        <v>22</v>
      </c>
      <c r="F11">
        <f t="shared" si="3"/>
        <v>6</v>
      </c>
      <c r="I11">
        <v>2</v>
      </c>
      <c r="J11">
        <v>1</v>
      </c>
      <c r="K11">
        <v>3</v>
      </c>
      <c r="L11">
        <v>3</v>
      </c>
      <c r="O11">
        <v>3</v>
      </c>
      <c r="P11">
        <v>2</v>
      </c>
      <c r="Q11">
        <v>3</v>
      </c>
      <c r="R11">
        <v>3</v>
      </c>
      <c r="S11">
        <v>2</v>
      </c>
      <c r="T11">
        <v>2</v>
      </c>
      <c r="U11">
        <v>3</v>
      </c>
      <c r="V11">
        <v>2</v>
      </c>
      <c r="W11">
        <v>3</v>
      </c>
      <c r="X11">
        <v>3</v>
      </c>
      <c r="AA11">
        <v>3</v>
      </c>
      <c r="AB11">
        <v>1</v>
      </c>
      <c r="AE11">
        <v>3</v>
      </c>
      <c r="AF11">
        <v>3</v>
      </c>
      <c r="AG11">
        <v>3</v>
      </c>
      <c r="AH11">
        <v>2</v>
      </c>
    </row>
    <row r="12" spans="1:44" ht="12.75">
      <c r="A12" t="str">
        <f t="shared" si="4"/>
        <v>Grove</v>
      </c>
      <c r="B12" t="s">
        <v>147</v>
      </c>
      <c r="C12" s="5">
        <f t="shared" si="1"/>
        <v>0.7586206896551724</v>
      </c>
      <c r="D12">
        <f t="shared" si="0"/>
        <v>29</v>
      </c>
      <c r="E12">
        <f t="shared" si="2"/>
        <v>22</v>
      </c>
      <c r="F12">
        <f t="shared" si="3"/>
        <v>7</v>
      </c>
      <c r="I12">
        <v>3</v>
      </c>
      <c r="J12">
        <v>1</v>
      </c>
      <c r="K12">
        <v>3</v>
      </c>
      <c r="L12">
        <v>3</v>
      </c>
      <c r="M12">
        <v>2</v>
      </c>
      <c r="N12">
        <v>2</v>
      </c>
      <c r="O12">
        <v>3</v>
      </c>
      <c r="P12">
        <v>2</v>
      </c>
      <c r="Q12">
        <v>3</v>
      </c>
      <c r="R12">
        <v>1</v>
      </c>
      <c r="U12">
        <v>3</v>
      </c>
      <c r="V12">
        <v>2</v>
      </c>
      <c r="AA12">
        <v>3</v>
      </c>
      <c r="AB12">
        <v>2</v>
      </c>
      <c r="AC12">
        <v>3</v>
      </c>
      <c r="AD12">
        <v>3</v>
      </c>
      <c r="AG12">
        <v>3</v>
      </c>
      <c r="AH12">
        <v>3</v>
      </c>
      <c r="AQ12">
        <v>3</v>
      </c>
      <c r="AR12">
        <v>3</v>
      </c>
    </row>
    <row r="13" spans="1:44" ht="12.75">
      <c r="A13" t="str">
        <f t="shared" si="4"/>
        <v>Grove</v>
      </c>
      <c r="B13" t="s">
        <v>148</v>
      </c>
      <c r="C13" s="5">
        <f t="shared" si="1"/>
        <v>0.2</v>
      </c>
      <c r="D13">
        <f t="shared" si="0"/>
        <v>25</v>
      </c>
      <c r="E13">
        <f t="shared" si="2"/>
        <v>5</v>
      </c>
      <c r="F13">
        <f t="shared" si="3"/>
        <v>20</v>
      </c>
      <c r="M13">
        <v>2</v>
      </c>
      <c r="N13">
        <v>1</v>
      </c>
      <c r="S13">
        <v>2</v>
      </c>
      <c r="T13">
        <v>1</v>
      </c>
      <c r="W13">
        <v>3</v>
      </c>
      <c r="X13">
        <v>2</v>
      </c>
      <c r="AC13">
        <v>3</v>
      </c>
      <c r="AD13">
        <v>0</v>
      </c>
      <c r="AE13">
        <v>3</v>
      </c>
      <c r="AF13">
        <v>0</v>
      </c>
      <c r="AI13">
        <v>3</v>
      </c>
      <c r="AJ13">
        <v>0</v>
      </c>
      <c r="AK13">
        <v>3</v>
      </c>
      <c r="AL13">
        <v>0</v>
      </c>
      <c r="AM13">
        <v>3</v>
      </c>
      <c r="AN13">
        <v>0</v>
      </c>
      <c r="AQ13">
        <v>3</v>
      </c>
      <c r="AR13">
        <v>1</v>
      </c>
    </row>
    <row r="14" spans="1:38" ht="12.75">
      <c r="A14" t="s">
        <v>110</v>
      </c>
      <c r="B14" t="s">
        <v>195</v>
      </c>
      <c r="C14" s="5">
        <f>IF(D14&lt;&gt;0,(SUM(E14/D14)),0)</f>
        <v>0.6666666666666666</v>
      </c>
      <c r="D14">
        <f>+G14+I14+K14+M14+O14+Q14+S14+U14+W14+Y14+AA14+AI14+AE14+AG14+AC14+AK14+AM14+AO14+AQ14</f>
        <v>3</v>
      </c>
      <c r="E14">
        <f>+H14+J14+L14+N14+P14+R14+T14+V14+X14+Z14+AB14+AD14+AF14+AH14+AJ14+AL14+AN14+AP14+AR14</f>
        <v>2</v>
      </c>
      <c r="F14">
        <f>+D14-E14</f>
        <v>1</v>
      </c>
      <c r="AK14">
        <v>3</v>
      </c>
      <c r="AL14">
        <v>2</v>
      </c>
    </row>
    <row r="15" spans="1:40" ht="12.75">
      <c r="A15" t="s">
        <v>110</v>
      </c>
      <c r="B15" t="s">
        <v>174</v>
      </c>
      <c r="C15" s="5">
        <f>IF(D15&lt;&gt;0,(SUM(E15/D15)),0)</f>
        <v>0</v>
      </c>
      <c r="D15">
        <f>+G15+I15+K15+M15+O15+Q15+S15+U15+W15+Y15+AA15+AI15+AE15+AG15+AC15+AK15+AM15+AO15+AQ15</f>
        <v>6</v>
      </c>
      <c r="E15">
        <f>+H15+J15+L15+N15+P15+R15+T15+V15+X15+Z15+AB15+AD15+AF15+AH15+AJ15+AL15+AN15+AP15+AR15</f>
        <v>0</v>
      </c>
      <c r="F15">
        <f>+D15-E15</f>
        <v>6</v>
      </c>
      <c r="U15">
        <v>3</v>
      </c>
      <c r="V15">
        <v>0</v>
      </c>
      <c r="AM15">
        <v>3</v>
      </c>
      <c r="AN15">
        <v>0</v>
      </c>
    </row>
    <row r="16" spans="1:44" ht="12.75">
      <c r="A16" t="str">
        <f t="shared" si="4"/>
        <v>Grove</v>
      </c>
      <c r="B16" t="s">
        <v>97</v>
      </c>
      <c r="C16" s="5">
        <f t="shared" si="1"/>
        <v>0.6875</v>
      </c>
      <c r="D16">
        <f t="shared" si="0"/>
        <v>16</v>
      </c>
      <c r="E16">
        <f t="shared" si="2"/>
        <v>11</v>
      </c>
      <c r="F16">
        <f t="shared" si="3"/>
        <v>5</v>
      </c>
      <c r="I16">
        <v>1</v>
      </c>
      <c r="J16">
        <v>0</v>
      </c>
      <c r="K16">
        <v>1</v>
      </c>
      <c r="L16">
        <v>1</v>
      </c>
      <c r="M16">
        <v>1</v>
      </c>
      <c r="N16">
        <v>0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0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0</v>
      </c>
      <c r="AM16">
        <v>1</v>
      </c>
      <c r="AN16">
        <v>0</v>
      </c>
      <c r="AQ16">
        <v>1</v>
      </c>
      <c r="AR16">
        <v>1</v>
      </c>
    </row>
    <row r="17" spans="1:36" ht="12.75">
      <c r="A17" t="str">
        <f t="shared" si="4"/>
        <v>Grove</v>
      </c>
      <c r="B17" t="s">
        <v>96</v>
      </c>
      <c r="C17" s="5">
        <f t="shared" si="1"/>
        <v>0.6333333333333333</v>
      </c>
      <c r="D17">
        <f t="shared" si="0"/>
        <v>30</v>
      </c>
      <c r="E17">
        <f t="shared" si="2"/>
        <v>19</v>
      </c>
      <c r="F17">
        <f t="shared" si="3"/>
        <v>11</v>
      </c>
      <c r="G17">
        <v>10</v>
      </c>
      <c r="H17">
        <v>6</v>
      </c>
      <c r="I17">
        <v>1</v>
      </c>
      <c r="J17">
        <v>1</v>
      </c>
      <c r="M17">
        <v>3</v>
      </c>
      <c r="N17">
        <v>3</v>
      </c>
      <c r="S17">
        <v>3</v>
      </c>
      <c r="T17">
        <v>3</v>
      </c>
      <c r="Y17">
        <v>10</v>
      </c>
      <c r="Z17">
        <v>6</v>
      </c>
      <c r="AI17">
        <v>3</v>
      </c>
      <c r="AJ17">
        <v>0</v>
      </c>
    </row>
    <row r="18" spans="1:44" ht="12.75">
      <c r="A18" t="str">
        <f t="shared" si="4"/>
        <v>Grove</v>
      </c>
      <c r="B18" t="s">
        <v>98</v>
      </c>
      <c r="C18" s="5">
        <f t="shared" si="1"/>
        <v>0.5833333333333334</v>
      </c>
      <c r="D18">
        <f t="shared" si="0"/>
        <v>180</v>
      </c>
      <c r="E18">
        <f>SUM(E10:E17)</f>
        <v>105</v>
      </c>
      <c r="F18">
        <f>SUM(F10:F17)</f>
        <v>75</v>
      </c>
      <c r="G18">
        <f>SUM(G10:G17)</f>
        <v>10</v>
      </c>
      <c r="H18">
        <f aca="true" t="shared" si="5" ref="H18:AR18">SUM(H10:H17)</f>
        <v>6</v>
      </c>
      <c r="I18">
        <f t="shared" si="5"/>
        <v>10</v>
      </c>
      <c r="J18">
        <f t="shared" si="5"/>
        <v>4</v>
      </c>
      <c r="K18">
        <f t="shared" si="5"/>
        <v>10</v>
      </c>
      <c r="L18">
        <f t="shared" si="5"/>
        <v>8</v>
      </c>
      <c r="M18">
        <f t="shared" si="5"/>
        <v>10</v>
      </c>
      <c r="N18">
        <f t="shared" si="5"/>
        <v>8</v>
      </c>
      <c r="O18">
        <f t="shared" si="5"/>
        <v>10</v>
      </c>
      <c r="P18">
        <f t="shared" si="5"/>
        <v>5</v>
      </c>
      <c r="Q18">
        <f t="shared" si="5"/>
        <v>10</v>
      </c>
      <c r="R18">
        <f t="shared" si="5"/>
        <v>8</v>
      </c>
      <c r="S18">
        <f t="shared" si="5"/>
        <v>10</v>
      </c>
      <c r="T18">
        <f t="shared" si="5"/>
        <v>8</v>
      </c>
      <c r="U18">
        <f t="shared" si="5"/>
        <v>10</v>
      </c>
      <c r="V18">
        <f t="shared" si="5"/>
        <v>5</v>
      </c>
      <c r="W18">
        <f t="shared" si="5"/>
        <v>10</v>
      </c>
      <c r="X18">
        <f t="shared" si="5"/>
        <v>8</v>
      </c>
      <c r="Y18">
        <f t="shared" si="5"/>
        <v>10</v>
      </c>
      <c r="Z18">
        <f t="shared" si="5"/>
        <v>6</v>
      </c>
      <c r="AA18">
        <f t="shared" si="5"/>
        <v>10</v>
      </c>
      <c r="AB18">
        <f t="shared" si="5"/>
        <v>5</v>
      </c>
      <c r="AC18">
        <f t="shared" si="5"/>
        <v>10</v>
      </c>
      <c r="AD18">
        <f t="shared" si="5"/>
        <v>5</v>
      </c>
      <c r="AE18">
        <f t="shared" si="5"/>
        <v>10</v>
      </c>
      <c r="AF18">
        <f t="shared" si="5"/>
        <v>5</v>
      </c>
      <c r="AG18">
        <f t="shared" si="5"/>
        <v>10</v>
      </c>
      <c r="AH18">
        <f t="shared" si="5"/>
        <v>8</v>
      </c>
      <c r="AI18">
        <f t="shared" si="5"/>
        <v>10</v>
      </c>
      <c r="AJ18">
        <f t="shared" si="5"/>
        <v>2</v>
      </c>
      <c r="AK18">
        <f t="shared" si="5"/>
        <v>10</v>
      </c>
      <c r="AL18">
        <f t="shared" si="5"/>
        <v>5</v>
      </c>
      <c r="AM18">
        <f t="shared" si="5"/>
        <v>10</v>
      </c>
      <c r="AN18">
        <f t="shared" si="5"/>
        <v>2</v>
      </c>
      <c r="AO18">
        <f t="shared" si="5"/>
        <v>0</v>
      </c>
      <c r="AP18">
        <f t="shared" si="5"/>
        <v>0</v>
      </c>
      <c r="AQ18">
        <f t="shared" si="5"/>
        <v>10</v>
      </c>
      <c r="AR18">
        <f t="shared" si="5"/>
        <v>7</v>
      </c>
    </row>
    <row r="19" spans="3:4" ht="12.75" hidden="1">
      <c r="C19" s="5">
        <f t="shared" si="1"/>
        <v>0</v>
      </c>
      <c r="D19">
        <f t="shared" si="0"/>
        <v>0</v>
      </c>
    </row>
    <row r="20" spans="3:4" ht="12.75" hidden="1">
      <c r="C20" s="5">
        <f t="shared" si="1"/>
        <v>0</v>
      </c>
      <c r="D20">
        <f t="shared" si="0"/>
        <v>0</v>
      </c>
    </row>
    <row r="21" spans="3:4" ht="12.75" hidden="1">
      <c r="C21" s="5">
        <f t="shared" si="1"/>
        <v>0</v>
      </c>
      <c r="D21">
        <f aca="true" t="shared" si="6" ref="D21:D58">+G21+I21+K21+M21+O21+Q21+S21+U21+W21+Y21+AA21+AI21+AE21+AG21+AC21+AK21+AM21+AO21+AQ21</f>
        <v>0</v>
      </c>
    </row>
    <row r="22" spans="1:44" ht="12.75">
      <c r="A22" t="str">
        <f>+D</f>
        <v>Heathcote 4</v>
      </c>
      <c r="B22" t="s">
        <v>134</v>
      </c>
      <c r="C22" s="5">
        <f t="shared" si="1"/>
        <v>0.25</v>
      </c>
      <c r="D22">
        <f t="shared" si="6"/>
        <v>36</v>
      </c>
      <c r="E22">
        <f aca="true" t="shared" si="7" ref="E22:E35">+H22+J22+L22+N22+P22+R22+T22+V22+X22+Z22+AB22+AD22+AF22+AH22+AJ22+AL22+AN22+AP22+AR22</f>
        <v>9</v>
      </c>
      <c r="F22">
        <f aca="true" t="shared" si="8" ref="F22:F35">+D22-E22</f>
        <v>27</v>
      </c>
      <c r="I22">
        <v>3</v>
      </c>
      <c r="J22">
        <v>2</v>
      </c>
      <c r="K22">
        <v>3</v>
      </c>
      <c r="L22">
        <v>1</v>
      </c>
      <c r="M22">
        <v>3</v>
      </c>
      <c r="N22">
        <v>1</v>
      </c>
      <c r="O22">
        <v>3</v>
      </c>
      <c r="P22">
        <v>0</v>
      </c>
      <c r="S22">
        <v>3</v>
      </c>
      <c r="T22">
        <v>1</v>
      </c>
      <c r="W22">
        <v>3</v>
      </c>
      <c r="X22">
        <v>0</v>
      </c>
      <c r="Y22">
        <v>3</v>
      </c>
      <c r="Z22">
        <v>1</v>
      </c>
      <c r="AE22">
        <v>3</v>
      </c>
      <c r="AF22">
        <v>0</v>
      </c>
      <c r="AI22">
        <v>3</v>
      </c>
      <c r="AJ22">
        <v>1</v>
      </c>
      <c r="AK22">
        <v>3</v>
      </c>
      <c r="AL22">
        <v>0</v>
      </c>
      <c r="AM22">
        <v>3</v>
      </c>
      <c r="AN22">
        <v>2</v>
      </c>
      <c r="AQ22">
        <v>3</v>
      </c>
      <c r="AR22">
        <v>0</v>
      </c>
    </row>
    <row r="23" spans="1:44" ht="12.75">
      <c r="A23" t="str">
        <f aca="true" t="shared" si="9" ref="A23:A36">+D</f>
        <v>Heathcote 4</v>
      </c>
      <c r="B23" t="s">
        <v>135</v>
      </c>
      <c r="C23" s="5">
        <f t="shared" si="1"/>
        <v>0.40476190476190477</v>
      </c>
      <c r="D23">
        <f t="shared" si="6"/>
        <v>42</v>
      </c>
      <c r="E23">
        <f t="shared" si="7"/>
        <v>17</v>
      </c>
      <c r="F23">
        <f t="shared" si="8"/>
        <v>25</v>
      </c>
      <c r="G23">
        <v>3</v>
      </c>
      <c r="H23">
        <v>2</v>
      </c>
      <c r="I23">
        <v>3</v>
      </c>
      <c r="J23">
        <v>2</v>
      </c>
      <c r="K23">
        <v>3</v>
      </c>
      <c r="L23">
        <v>1</v>
      </c>
      <c r="M23">
        <v>3</v>
      </c>
      <c r="N23">
        <v>1</v>
      </c>
      <c r="O23">
        <v>3</v>
      </c>
      <c r="P23">
        <v>1</v>
      </c>
      <c r="Q23">
        <v>3</v>
      </c>
      <c r="R23">
        <v>1</v>
      </c>
      <c r="U23">
        <v>3</v>
      </c>
      <c r="V23">
        <v>2</v>
      </c>
      <c r="W23">
        <v>3</v>
      </c>
      <c r="X23">
        <v>1</v>
      </c>
      <c r="Y23">
        <v>3</v>
      </c>
      <c r="Z23">
        <v>2</v>
      </c>
      <c r="AG23">
        <v>3</v>
      </c>
      <c r="AH23">
        <v>0</v>
      </c>
      <c r="AI23">
        <v>3</v>
      </c>
      <c r="AJ23">
        <v>1</v>
      </c>
      <c r="AK23">
        <v>3</v>
      </c>
      <c r="AL23">
        <v>0</v>
      </c>
      <c r="AM23">
        <v>3</v>
      </c>
      <c r="AN23">
        <v>2</v>
      </c>
      <c r="AQ23">
        <v>3</v>
      </c>
      <c r="AR23">
        <v>1</v>
      </c>
    </row>
    <row r="24" spans="1:12" ht="12.75">
      <c r="A24" t="str">
        <f t="shared" si="9"/>
        <v>Heathcote 4</v>
      </c>
      <c r="B24" t="s">
        <v>136</v>
      </c>
      <c r="C24" s="5">
        <f t="shared" si="1"/>
        <v>0.16666666666666666</v>
      </c>
      <c r="D24">
        <f t="shared" si="6"/>
        <v>6</v>
      </c>
      <c r="E24">
        <f t="shared" si="7"/>
        <v>1</v>
      </c>
      <c r="F24">
        <f t="shared" si="8"/>
        <v>5</v>
      </c>
      <c r="G24">
        <v>3</v>
      </c>
      <c r="H24">
        <v>1</v>
      </c>
      <c r="K24">
        <v>3</v>
      </c>
      <c r="L24">
        <v>0</v>
      </c>
    </row>
    <row r="25" spans="1:40" ht="12.75">
      <c r="A25" t="str">
        <f t="shared" si="9"/>
        <v>Heathcote 4</v>
      </c>
      <c r="B25" t="s">
        <v>137</v>
      </c>
      <c r="C25" s="5">
        <f t="shared" si="1"/>
        <v>0.6666666666666666</v>
      </c>
      <c r="D25">
        <f t="shared" si="6"/>
        <v>9</v>
      </c>
      <c r="E25">
        <f t="shared" si="7"/>
        <v>6</v>
      </c>
      <c r="F25">
        <f t="shared" si="8"/>
        <v>3</v>
      </c>
      <c r="G25">
        <v>3</v>
      </c>
      <c r="H25">
        <v>3</v>
      </c>
      <c r="AK25">
        <v>3</v>
      </c>
      <c r="AL25">
        <v>2</v>
      </c>
      <c r="AM25">
        <v>3</v>
      </c>
      <c r="AN25">
        <v>1</v>
      </c>
    </row>
    <row r="26" spans="1:36" ht="12.75">
      <c r="A26" t="str">
        <f t="shared" si="9"/>
        <v>Heathcote 4</v>
      </c>
      <c r="B26" t="s">
        <v>152</v>
      </c>
      <c r="C26" s="5">
        <f t="shared" si="1"/>
        <v>0.3333333333333333</v>
      </c>
      <c r="D26">
        <f aca="true" t="shared" si="10" ref="D26:D34">+G26+I26+K26+M26+O26+Q26+S26+U26+W26+Y26+AA26+AI26+AE26+AG26+AC26+AK26+AM26+AO26+AQ26</f>
        <v>24</v>
      </c>
      <c r="E26">
        <f t="shared" si="7"/>
        <v>8</v>
      </c>
      <c r="F26">
        <f t="shared" si="8"/>
        <v>16</v>
      </c>
      <c r="I26">
        <v>3</v>
      </c>
      <c r="J26">
        <v>2</v>
      </c>
      <c r="O26">
        <v>3</v>
      </c>
      <c r="P26">
        <v>0</v>
      </c>
      <c r="Q26">
        <v>3</v>
      </c>
      <c r="R26">
        <v>3</v>
      </c>
      <c r="S26">
        <v>3</v>
      </c>
      <c r="T26">
        <v>1</v>
      </c>
      <c r="AC26">
        <v>3</v>
      </c>
      <c r="AD26">
        <v>1</v>
      </c>
      <c r="AE26">
        <v>3</v>
      </c>
      <c r="AF26">
        <v>0</v>
      </c>
      <c r="AG26">
        <v>3</v>
      </c>
      <c r="AH26">
        <v>0</v>
      </c>
      <c r="AI26">
        <v>3</v>
      </c>
      <c r="AJ26">
        <v>1</v>
      </c>
    </row>
    <row r="27" spans="1:14" ht="12.75">
      <c r="A27" t="str">
        <f t="shared" si="9"/>
        <v>Heathcote 4</v>
      </c>
      <c r="B27" t="s">
        <v>156</v>
      </c>
      <c r="C27" s="5">
        <f t="shared" si="1"/>
        <v>0.3333333333333333</v>
      </c>
      <c r="D27">
        <f t="shared" si="10"/>
        <v>3</v>
      </c>
      <c r="E27">
        <f t="shared" si="7"/>
        <v>1</v>
      </c>
      <c r="F27">
        <f aca="true" t="shared" si="11" ref="F27:F33">+D27-E27</f>
        <v>2</v>
      </c>
      <c r="M27">
        <v>3</v>
      </c>
      <c r="N27">
        <v>1</v>
      </c>
    </row>
    <row r="28" spans="1:32" ht="12.75">
      <c r="A28" t="str">
        <f t="shared" si="9"/>
        <v>Heathcote 4</v>
      </c>
      <c r="B28" t="s">
        <v>171</v>
      </c>
      <c r="C28" s="5">
        <f t="shared" si="1"/>
        <v>0.7333333333333333</v>
      </c>
      <c r="D28">
        <f t="shared" si="10"/>
        <v>15</v>
      </c>
      <c r="E28">
        <f t="shared" si="7"/>
        <v>11</v>
      </c>
      <c r="F28">
        <f t="shared" si="11"/>
        <v>4</v>
      </c>
      <c r="Q28">
        <v>3</v>
      </c>
      <c r="R28">
        <v>3</v>
      </c>
      <c r="S28">
        <v>3</v>
      </c>
      <c r="T28">
        <v>3</v>
      </c>
      <c r="Y28">
        <v>3</v>
      </c>
      <c r="Z28">
        <v>3</v>
      </c>
      <c r="AC28">
        <v>3</v>
      </c>
      <c r="AD28">
        <v>2</v>
      </c>
      <c r="AE28">
        <v>3</v>
      </c>
      <c r="AF28">
        <v>0</v>
      </c>
    </row>
    <row r="29" spans="1:44" ht="12.75">
      <c r="A29" t="str">
        <f t="shared" si="9"/>
        <v>Heathcote 4</v>
      </c>
      <c r="B29" t="s">
        <v>176</v>
      </c>
      <c r="C29" s="5">
        <f>IF(D29&lt;&gt;0,(SUM(E29/D29)),0)</f>
        <v>0.6666666666666666</v>
      </c>
      <c r="D29">
        <f t="shared" si="10"/>
        <v>6</v>
      </c>
      <c r="E29">
        <f t="shared" si="7"/>
        <v>4</v>
      </c>
      <c r="F29">
        <f t="shared" si="11"/>
        <v>2</v>
      </c>
      <c r="U29">
        <v>3</v>
      </c>
      <c r="V29">
        <v>3</v>
      </c>
      <c r="AQ29">
        <v>3</v>
      </c>
      <c r="AR29">
        <v>1</v>
      </c>
    </row>
    <row r="30" spans="1:24" ht="12.75">
      <c r="A30" t="str">
        <f t="shared" si="9"/>
        <v>Heathcote 4</v>
      </c>
      <c r="B30" t="s">
        <v>181</v>
      </c>
      <c r="C30" s="5">
        <f>IF(D30&lt;&gt;0,(SUM(E30/D30)),0)</f>
        <v>0.3333333333333333</v>
      </c>
      <c r="D30">
        <f t="shared" si="10"/>
        <v>3</v>
      </c>
      <c r="E30">
        <f t="shared" si="7"/>
        <v>1</v>
      </c>
      <c r="F30">
        <f t="shared" si="11"/>
        <v>2</v>
      </c>
      <c r="W30">
        <v>3</v>
      </c>
      <c r="X30">
        <v>1</v>
      </c>
    </row>
    <row r="31" spans="1:22" ht="12.75">
      <c r="A31" t="str">
        <f t="shared" si="9"/>
        <v>Heathcote 4</v>
      </c>
      <c r="B31" t="s">
        <v>175</v>
      </c>
      <c r="C31" s="5">
        <f>IF(D31&lt;&gt;0,(SUM(E31/D31)),0)</f>
        <v>1</v>
      </c>
      <c r="D31">
        <f>+G31+I31+K31+M31+O31+Q31+S31+U31+W31+Y31+AA31+AI31+AE31+AG31+AC31+AK31+AM31+AO31+AQ31</f>
        <v>3</v>
      </c>
      <c r="E31">
        <f>+H31+J31+L31+N31+P31+R31+T31+V31+X31+Z31+AB31+AD31+AF31+AH31+AJ31+AL31+AN31+AP31+AR31</f>
        <v>3</v>
      </c>
      <c r="F31">
        <f>+D31-E31</f>
        <v>0</v>
      </c>
      <c r="U31">
        <v>3</v>
      </c>
      <c r="V31">
        <v>3</v>
      </c>
    </row>
    <row r="32" spans="1:30" ht="12.75">
      <c r="A32" t="str">
        <f t="shared" si="9"/>
        <v>Heathcote 4</v>
      </c>
      <c r="B32" t="s">
        <v>186</v>
      </c>
      <c r="C32" s="5">
        <f>IF(D32&lt;&gt;0,(SUM(E32/D32)),0)</f>
        <v>0.6666666666666666</v>
      </c>
      <c r="D32">
        <f t="shared" si="10"/>
        <v>3</v>
      </c>
      <c r="E32">
        <f t="shared" si="7"/>
        <v>2</v>
      </c>
      <c r="F32">
        <f t="shared" si="11"/>
        <v>1</v>
      </c>
      <c r="AC32">
        <v>3</v>
      </c>
      <c r="AD32">
        <v>2</v>
      </c>
    </row>
    <row r="33" spans="1:34" ht="12.75">
      <c r="A33" t="str">
        <f t="shared" si="9"/>
        <v>Heathcote 4</v>
      </c>
      <c r="B33" t="s">
        <v>193</v>
      </c>
      <c r="C33" s="5">
        <f t="shared" si="1"/>
        <v>0.6666666666666666</v>
      </c>
      <c r="D33">
        <f t="shared" si="10"/>
        <v>3</v>
      </c>
      <c r="E33">
        <f t="shared" si="7"/>
        <v>2</v>
      </c>
      <c r="F33">
        <f t="shared" si="11"/>
        <v>1</v>
      </c>
      <c r="AG33">
        <v>3</v>
      </c>
      <c r="AH33">
        <v>2</v>
      </c>
    </row>
    <row r="34" spans="1:44" ht="12.75">
      <c r="A34" t="str">
        <f t="shared" si="9"/>
        <v>Heathcote 4</v>
      </c>
      <c r="B34" t="s">
        <v>97</v>
      </c>
      <c r="C34" s="5">
        <f t="shared" si="1"/>
        <v>0.29411764705882354</v>
      </c>
      <c r="D34">
        <f t="shared" si="10"/>
        <v>17</v>
      </c>
      <c r="E34">
        <f t="shared" si="7"/>
        <v>5</v>
      </c>
      <c r="F34">
        <f t="shared" si="8"/>
        <v>12</v>
      </c>
      <c r="G34">
        <v>1</v>
      </c>
      <c r="H34">
        <v>1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1</v>
      </c>
      <c r="P34">
        <v>0</v>
      </c>
      <c r="Q34">
        <v>1</v>
      </c>
      <c r="R34">
        <v>0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1</v>
      </c>
      <c r="Z34">
        <v>1</v>
      </c>
      <c r="AC34">
        <v>1</v>
      </c>
      <c r="AD34">
        <v>0</v>
      </c>
      <c r="AE34">
        <v>1</v>
      </c>
      <c r="AF34">
        <v>0</v>
      </c>
      <c r="AG34">
        <v>1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1</v>
      </c>
      <c r="AN34">
        <v>1</v>
      </c>
      <c r="AQ34">
        <v>1</v>
      </c>
      <c r="AR34">
        <v>0</v>
      </c>
    </row>
    <row r="35" spans="1:28" ht="12.75">
      <c r="A35" t="str">
        <f t="shared" si="9"/>
        <v>Heathcote 4</v>
      </c>
      <c r="B35" t="s">
        <v>96</v>
      </c>
      <c r="C35" s="5">
        <f t="shared" si="1"/>
        <v>0.6</v>
      </c>
      <c r="D35">
        <f t="shared" si="6"/>
        <v>10</v>
      </c>
      <c r="E35">
        <f t="shared" si="7"/>
        <v>6</v>
      </c>
      <c r="F35">
        <f t="shared" si="8"/>
        <v>4</v>
      </c>
      <c r="AA35">
        <v>10</v>
      </c>
      <c r="AB35">
        <v>6</v>
      </c>
    </row>
    <row r="36" spans="1:44" ht="12.75">
      <c r="A36" t="str">
        <f t="shared" si="9"/>
        <v>Heathcote 4</v>
      </c>
      <c r="B36" t="s">
        <v>98</v>
      </c>
      <c r="C36" s="5">
        <f t="shared" si="1"/>
        <v>0.4222222222222222</v>
      </c>
      <c r="D36">
        <f t="shared" si="6"/>
        <v>180</v>
      </c>
      <c r="E36">
        <f>SUM(E22:E35)</f>
        <v>76</v>
      </c>
      <c r="F36">
        <f>SUM(F22:F35)</f>
        <v>104</v>
      </c>
      <c r="G36">
        <f>SUM(G22:G35)</f>
        <v>10</v>
      </c>
      <c r="H36">
        <f aca="true" t="shared" si="12" ref="H36:AR36">SUM(H22:H35)</f>
        <v>7</v>
      </c>
      <c r="I36">
        <f t="shared" si="12"/>
        <v>10</v>
      </c>
      <c r="J36">
        <f t="shared" si="12"/>
        <v>6</v>
      </c>
      <c r="K36">
        <f t="shared" si="12"/>
        <v>10</v>
      </c>
      <c r="L36">
        <f t="shared" si="12"/>
        <v>2</v>
      </c>
      <c r="M36">
        <f t="shared" si="12"/>
        <v>10</v>
      </c>
      <c r="N36">
        <f t="shared" si="12"/>
        <v>3</v>
      </c>
      <c r="O36">
        <f t="shared" si="12"/>
        <v>10</v>
      </c>
      <c r="P36">
        <f t="shared" si="12"/>
        <v>1</v>
      </c>
      <c r="Q36">
        <f t="shared" si="12"/>
        <v>10</v>
      </c>
      <c r="R36">
        <f t="shared" si="12"/>
        <v>7</v>
      </c>
      <c r="S36">
        <f t="shared" si="12"/>
        <v>10</v>
      </c>
      <c r="T36">
        <f t="shared" si="12"/>
        <v>6</v>
      </c>
      <c r="U36">
        <f t="shared" si="12"/>
        <v>10</v>
      </c>
      <c r="V36">
        <f t="shared" si="12"/>
        <v>9</v>
      </c>
      <c r="W36">
        <f t="shared" si="12"/>
        <v>10</v>
      </c>
      <c r="X36">
        <f t="shared" si="12"/>
        <v>2</v>
      </c>
      <c r="Y36">
        <f t="shared" si="12"/>
        <v>10</v>
      </c>
      <c r="Z36">
        <f t="shared" si="12"/>
        <v>7</v>
      </c>
      <c r="AA36">
        <f t="shared" si="12"/>
        <v>10</v>
      </c>
      <c r="AB36">
        <f t="shared" si="12"/>
        <v>6</v>
      </c>
      <c r="AC36">
        <f t="shared" si="12"/>
        <v>10</v>
      </c>
      <c r="AD36">
        <f t="shared" si="12"/>
        <v>5</v>
      </c>
      <c r="AE36">
        <f t="shared" si="12"/>
        <v>10</v>
      </c>
      <c r="AF36">
        <f t="shared" si="12"/>
        <v>0</v>
      </c>
      <c r="AG36">
        <f t="shared" si="12"/>
        <v>10</v>
      </c>
      <c r="AH36">
        <f t="shared" si="12"/>
        <v>2</v>
      </c>
      <c r="AI36">
        <f t="shared" si="12"/>
        <v>10</v>
      </c>
      <c r="AJ36">
        <f t="shared" si="12"/>
        <v>3</v>
      </c>
      <c r="AK36">
        <f t="shared" si="12"/>
        <v>10</v>
      </c>
      <c r="AL36">
        <f t="shared" si="12"/>
        <v>2</v>
      </c>
      <c r="AM36">
        <f t="shared" si="12"/>
        <v>10</v>
      </c>
      <c r="AN36">
        <f t="shared" si="12"/>
        <v>6</v>
      </c>
      <c r="AO36">
        <f t="shared" si="12"/>
        <v>0</v>
      </c>
      <c r="AP36">
        <f t="shared" si="12"/>
        <v>0</v>
      </c>
      <c r="AQ36">
        <f t="shared" si="12"/>
        <v>10</v>
      </c>
      <c r="AR36">
        <f t="shared" si="12"/>
        <v>2</v>
      </c>
    </row>
    <row r="37" spans="1:8" ht="12.75">
      <c r="A37" t="str">
        <f>+a</f>
        <v>Mossford 6</v>
      </c>
      <c r="B37" t="s">
        <v>121</v>
      </c>
      <c r="C37" s="5">
        <f t="shared" si="1"/>
        <v>0</v>
      </c>
      <c r="D37">
        <f t="shared" si="6"/>
        <v>3</v>
      </c>
      <c r="E37">
        <f aca="true" t="shared" si="13" ref="E37:E47">+H37+J37+L37+N37+P37+R37+T37+V37+X37+Z37+AB37+AD37+AF37+AH37+AJ37+AL37+AN37+AP37+AR37</f>
        <v>0</v>
      </c>
      <c r="F37">
        <f aca="true" t="shared" si="14" ref="F37:F47">+D37-E37</f>
        <v>3</v>
      </c>
      <c r="G37">
        <v>3</v>
      </c>
      <c r="H37">
        <v>0</v>
      </c>
    </row>
    <row r="38" spans="1:44" ht="12.75">
      <c r="A38" t="str">
        <f aca="true" t="shared" si="15" ref="A38:A48">+a</f>
        <v>Mossford 6</v>
      </c>
      <c r="B38" t="s">
        <v>122</v>
      </c>
      <c r="C38" s="5">
        <f t="shared" si="1"/>
        <v>0.6136363636363636</v>
      </c>
      <c r="D38">
        <f t="shared" si="6"/>
        <v>44</v>
      </c>
      <c r="E38">
        <f t="shared" si="13"/>
        <v>27</v>
      </c>
      <c r="F38">
        <f t="shared" si="14"/>
        <v>17</v>
      </c>
      <c r="G38">
        <v>3</v>
      </c>
      <c r="H38">
        <v>1</v>
      </c>
      <c r="I38">
        <v>3</v>
      </c>
      <c r="J38">
        <v>2</v>
      </c>
      <c r="K38">
        <v>3</v>
      </c>
      <c r="L38">
        <v>0</v>
      </c>
      <c r="M38">
        <v>3</v>
      </c>
      <c r="N38">
        <v>2</v>
      </c>
      <c r="O38">
        <v>3</v>
      </c>
      <c r="P38">
        <v>3</v>
      </c>
      <c r="Q38">
        <v>3</v>
      </c>
      <c r="R38">
        <v>1</v>
      </c>
      <c r="W38">
        <v>3</v>
      </c>
      <c r="X38">
        <v>3</v>
      </c>
      <c r="Y38">
        <v>3</v>
      </c>
      <c r="Z38">
        <v>1</v>
      </c>
      <c r="AA38">
        <v>3</v>
      </c>
      <c r="AB38">
        <v>3</v>
      </c>
      <c r="AC38">
        <v>3</v>
      </c>
      <c r="AD38">
        <v>1</v>
      </c>
      <c r="AE38">
        <v>3</v>
      </c>
      <c r="AF38">
        <v>3</v>
      </c>
      <c r="AI38">
        <v>2</v>
      </c>
      <c r="AJ38">
        <v>2</v>
      </c>
      <c r="AK38">
        <v>3</v>
      </c>
      <c r="AL38">
        <v>3</v>
      </c>
      <c r="AM38">
        <v>3</v>
      </c>
      <c r="AN38">
        <v>0</v>
      </c>
      <c r="AQ38">
        <v>3</v>
      </c>
      <c r="AR38">
        <v>2</v>
      </c>
    </row>
    <row r="39" spans="1:44" ht="12.75">
      <c r="A39" t="str">
        <f t="shared" si="15"/>
        <v>Mossford 6</v>
      </c>
      <c r="B39" t="s">
        <v>123</v>
      </c>
      <c r="C39" s="5">
        <f t="shared" si="1"/>
        <v>0.48936170212765956</v>
      </c>
      <c r="D39">
        <f aca="true" t="shared" si="16" ref="D39:D47">+G39+I39+K39+M39+O39+Q39+S39+U39+W39+Y39+AA39+AI39+AE39+AG39+AC39+AK39+AM39+AO39+AQ39</f>
        <v>47</v>
      </c>
      <c r="E39">
        <f t="shared" si="13"/>
        <v>23</v>
      </c>
      <c r="F39">
        <f t="shared" si="14"/>
        <v>24</v>
      </c>
      <c r="G39">
        <v>3</v>
      </c>
      <c r="H39">
        <v>0</v>
      </c>
      <c r="I39">
        <v>3</v>
      </c>
      <c r="J39">
        <v>3</v>
      </c>
      <c r="K39">
        <v>3</v>
      </c>
      <c r="L39">
        <v>0</v>
      </c>
      <c r="M39">
        <v>3</v>
      </c>
      <c r="N39">
        <v>1</v>
      </c>
      <c r="O39">
        <v>3</v>
      </c>
      <c r="P39">
        <v>3</v>
      </c>
      <c r="Q39">
        <v>3</v>
      </c>
      <c r="R39">
        <v>1</v>
      </c>
      <c r="S39">
        <v>3</v>
      </c>
      <c r="T39">
        <v>2</v>
      </c>
      <c r="W39">
        <v>3</v>
      </c>
      <c r="X39">
        <v>2</v>
      </c>
      <c r="Y39">
        <v>3</v>
      </c>
      <c r="Z39">
        <v>0</v>
      </c>
      <c r="AA39">
        <v>3</v>
      </c>
      <c r="AB39">
        <v>2</v>
      </c>
      <c r="AC39">
        <v>3</v>
      </c>
      <c r="AD39">
        <v>1</v>
      </c>
      <c r="AE39">
        <v>3</v>
      </c>
      <c r="AF39">
        <v>1</v>
      </c>
      <c r="AI39">
        <v>2</v>
      </c>
      <c r="AJ39">
        <v>1</v>
      </c>
      <c r="AK39">
        <v>3</v>
      </c>
      <c r="AL39">
        <v>2</v>
      </c>
      <c r="AM39">
        <v>3</v>
      </c>
      <c r="AN39">
        <v>1</v>
      </c>
      <c r="AQ39">
        <v>3</v>
      </c>
      <c r="AR39">
        <v>3</v>
      </c>
    </row>
    <row r="40" spans="1:40" ht="12.75">
      <c r="A40" t="str">
        <f t="shared" si="15"/>
        <v>Mossford 6</v>
      </c>
      <c r="B40" t="s">
        <v>153</v>
      </c>
      <c r="C40" s="5">
        <f t="shared" si="1"/>
        <v>0.3902439024390244</v>
      </c>
      <c r="D40">
        <f t="shared" si="16"/>
        <v>41</v>
      </c>
      <c r="E40">
        <f t="shared" si="13"/>
        <v>16</v>
      </c>
      <c r="F40">
        <f t="shared" si="14"/>
        <v>25</v>
      </c>
      <c r="I40">
        <v>3</v>
      </c>
      <c r="J40">
        <v>1</v>
      </c>
      <c r="K40">
        <v>3</v>
      </c>
      <c r="L40">
        <v>0</v>
      </c>
      <c r="M40">
        <v>3</v>
      </c>
      <c r="N40">
        <v>1</v>
      </c>
      <c r="Q40">
        <v>3</v>
      </c>
      <c r="R40">
        <v>0</v>
      </c>
      <c r="S40">
        <v>3</v>
      </c>
      <c r="T40">
        <v>2</v>
      </c>
      <c r="U40">
        <v>3</v>
      </c>
      <c r="V40">
        <v>1</v>
      </c>
      <c r="W40">
        <v>3</v>
      </c>
      <c r="X40">
        <v>1</v>
      </c>
      <c r="Y40">
        <v>3</v>
      </c>
      <c r="Z40">
        <v>0</v>
      </c>
      <c r="AA40">
        <v>3</v>
      </c>
      <c r="AB40">
        <v>2</v>
      </c>
      <c r="AC40">
        <v>3</v>
      </c>
      <c r="AD40">
        <v>0</v>
      </c>
      <c r="AE40">
        <v>3</v>
      </c>
      <c r="AF40">
        <v>2</v>
      </c>
      <c r="AI40">
        <v>2</v>
      </c>
      <c r="AJ40">
        <v>2</v>
      </c>
      <c r="AK40">
        <v>3</v>
      </c>
      <c r="AL40">
        <v>2</v>
      </c>
      <c r="AM40">
        <v>3</v>
      </c>
      <c r="AN40">
        <v>2</v>
      </c>
    </row>
    <row r="41" spans="1:20" ht="12.75">
      <c r="A41" t="str">
        <f t="shared" si="15"/>
        <v>Mossford 6</v>
      </c>
      <c r="B41" t="s">
        <v>164</v>
      </c>
      <c r="C41" s="5">
        <f t="shared" si="1"/>
        <v>0.16666666666666666</v>
      </c>
      <c r="D41">
        <f t="shared" si="16"/>
        <v>6</v>
      </c>
      <c r="E41">
        <f t="shared" si="13"/>
        <v>1</v>
      </c>
      <c r="F41">
        <f t="shared" si="14"/>
        <v>5</v>
      </c>
      <c r="O41">
        <v>3</v>
      </c>
      <c r="P41">
        <v>1</v>
      </c>
      <c r="S41">
        <v>3</v>
      </c>
      <c r="T41">
        <v>0</v>
      </c>
    </row>
    <row r="42" spans="1:22" ht="12.75">
      <c r="A42" t="str">
        <f t="shared" si="15"/>
        <v>Mossford 6</v>
      </c>
      <c r="B42" t="s">
        <v>118</v>
      </c>
      <c r="C42" s="5">
        <f t="shared" si="1"/>
        <v>0</v>
      </c>
      <c r="D42">
        <f t="shared" si="16"/>
        <v>3</v>
      </c>
      <c r="E42">
        <f t="shared" si="13"/>
        <v>0</v>
      </c>
      <c r="F42">
        <f t="shared" si="14"/>
        <v>3</v>
      </c>
      <c r="U42">
        <v>3</v>
      </c>
      <c r="V42">
        <v>0</v>
      </c>
    </row>
    <row r="43" spans="1:22" ht="12.75">
      <c r="A43" t="str">
        <f t="shared" si="15"/>
        <v>Mossford 6</v>
      </c>
      <c r="B43" t="s">
        <v>177</v>
      </c>
      <c r="C43" s="5">
        <f t="shared" si="1"/>
        <v>0</v>
      </c>
      <c r="D43">
        <f t="shared" si="16"/>
        <v>3</v>
      </c>
      <c r="E43">
        <f t="shared" si="13"/>
        <v>0</v>
      </c>
      <c r="F43">
        <f t="shared" si="14"/>
        <v>3</v>
      </c>
      <c r="U43">
        <v>3</v>
      </c>
      <c r="V43">
        <v>0</v>
      </c>
    </row>
    <row r="44" spans="1:6" ht="12.75">
      <c r="A44" t="str">
        <f t="shared" si="15"/>
        <v>Mossford 6</v>
      </c>
      <c r="C44" s="5">
        <f t="shared" si="1"/>
        <v>0</v>
      </c>
      <c r="D44">
        <f t="shared" si="16"/>
        <v>0</v>
      </c>
      <c r="E44">
        <f t="shared" si="13"/>
        <v>0</v>
      </c>
      <c r="F44">
        <f t="shared" si="14"/>
        <v>0</v>
      </c>
    </row>
    <row r="45" spans="1:6" ht="12.75">
      <c r="A45" t="str">
        <f t="shared" si="15"/>
        <v>Mossford 6</v>
      </c>
      <c r="C45" s="5">
        <f t="shared" si="1"/>
        <v>0</v>
      </c>
      <c r="D45">
        <f t="shared" si="16"/>
        <v>0</v>
      </c>
      <c r="E45">
        <f t="shared" si="13"/>
        <v>0</v>
      </c>
      <c r="F45">
        <f t="shared" si="14"/>
        <v>0</v>
      </c>
    </row>
    <row r="46" spans="1:44" ht="12.75">
      <c r="A46" t="str">
        <f t="shared" si="15"/>
        <v>Mossford 6</v>
      </c>
      <c r="B46" t="s">
        <v>97</v>
      </c>
      <c r="C46" s="5">
        <f t="shared" si="1"/>
        <v>0.29411764705882354</v>
      </c>
      <c r="D46">
        <f t="shared" si="16"/>
        <v>17</v>
      </c>
      <c r="E46">
        <f t="shared" si="13"/>
        <v>5</v>
      </c>
      <c r="F46">
        <f t="shared" si="14"/>
        <v>12</v>
      </c>
      <c r="G46">
        <v>1</v>
      </c>
      <c r="H46">
        <v>0</v>
      </c>
      <c r="I46">
        <v>1</v>
      </c>
      <c r="J46">
        <v>1</v>
      </c>
      <c r="K46">
        <v>1</v>
      </c>
      <c r="L46">
        <v>0</v>
      </c>
      <c r="M46">
        <v>1</v>
      </c>
      <c r="N46">
        <v>0</v>
      </c>
      <c r="O46">
        <v>1</v>
      </c>
      <c r="P46">
        <v>1</v>
      </c>
      <c r="Q46">
        <v>1</v>
      </c>
      <c r="R46">
        <v>0</v>
      </c>
      <c r="S46">
        <v>1</v>
      </c>
      <c r="T46">
        <v>0</v>
      </c>
      <c r="U46">
        <v>1</v>
      </c>
      <c r="V46">
        <v>0</v>
      </c>
      <c r="W46">
        <v>1</v>
      </c>
      <c r="X46">
        <v>0</v>
      </c>
      <c r="Y46">
        <v>1</v>
      </c>
      <c r="Z46">
        <v>0</v>
      </c>
      <c r="AA46">
        <v>1</v>
      </c>
      <c r="AB46">
        <v>1</v>
      </c>
      <c r="AC46">
        <v>1</v>
      </c>
      <c r="AD46">
        <v>0</v>
      </c>
      <c r="AE46">
        <v>1</v>
      </c>
      <c r="AF46">
        <v>1</v>
      </c>
      <c r="AI46">
        <v>1</v>
      </c>
      <c r="AJ46">
        <v>0</v>
      </c>
      <c r="AK46">
        <v>1</v>
      </c>
      <c r="AL46">
        <v>1</v>
      </c>
      <c r="AM46">
        <v>1</v>
      </c>
      <c r="AN46">
        <v>0</v>
      </c>
      <c r="AQ46">
        <v>1</v>
      </c>
      <c r="AR46">
        <v>0</v>
      </c>
    </row>
    <row r="47" spans="1:44" ht="12.75">
      <c r="A47" t="str">
        <f t="shared" si="15"/>
        <v>Mossford 6</v>
      </c>
      <c r="B47" t="s">
        <v>96</v>
      </c>
      <c r="C47" s="5">
        <f t="shared" si="1"/>
        <v>0.6875</v>
      </c>
      <c r="D47">
        <f t="shared" si="16"/>
        <v>16</v>
      </c>
      <c r="E47">
        <f t="shared" si="13"/>
        <v>11</v>
      </c>
      <c r="F47">
        <f t="shared" si="14"/>
        <v>5</v>
      </c>
      <c r="AG47">
        <v>10</v>
      </c>
      <c r="AH47">
        <v>8</v>
      </c>
      <c r="AI47">
        <v>3</v>
      </c>
      <c r="AJ47">
        <v>3</v>
      </c>
      <c r="AQ47">
        <v>3</v>
      </c>
      <c r="AR47">
        <v>0</v>
      </c>
    </row>
    <row r="48" spans="1:44" ht="12.75">
      <c r="A48" t="str">
        <f t="shared" si="15"/>
        <v>Mossford 6</v>
      </c>
      <c r="B48" t="s">
        <v>98</v>
      </c>
      <c r="C48" s="5">
        <f t="shared" si="1"/>
        <v>0.46111111111111114</v>
      </c>
      <c r="D48">
        <f t="shared" si="6"/>
        <v>180</v>
      </c>
      <c r="E48">
        <f>SUM(E37:E47)</f>
        <v>83</v>
      </c>
      <c r="F48">
        <f>SUM(F37:F47)</f>
        <v>97</v>
      </c>
      <c r="G48">
        <f>SUM(G37:G47)</f>
        <v>10</v>
      </c>
      <c r="H48">
        <f>SUM(H37:H47)</f>
        <v>1</v>
      </c>
      <c r="I48">
        <f aca="true" t="shared" si="17" ref="I48:AR48">SUM(I37:I47)</f>
        <v>10</v>
      </c>
      <c r="J48">
        <f t="shared" si="17"/>
        <v>7</v>
      </c>
      <c r="K48">
        <f t="shared" si="17"/>
        <v>10</v>
      </c>
      <c r="L48">
        <f t="shared" si="17"/>
        <v>0</v>
      </c>
      <c r="M48">
        <f t="shared" si="17"/>
        <v>10</v>
      </c>
      <c r="N48">
        <f t="shared" si="17"/>
        <v>4</v>
      </c>
      <c r="O48">
        <f t="shared" si="17"/>
        <v>10</v>
      </c>
      <c r="P48">
        <f t="shared" si="17"/>
        <v>8</v>
      </c>
      <c r="Q48">
        <f t="shared" si="17"/>
        <v>10</v>
      </c>
      <c r="R48">
        <f t="shared" si="17"/>
        <v>2</v>
      </c>
      <c r="S48">
        <f t="shared" si="17"/>
        <v>10</v>
      </c>
      <c r="T48">
        <f t="shared" si="17"/>
        <v>4</v>
      </c>
      <c r="U48">
        <f>SUM(U37:U47)</f>
        <v>10</v>
      </c>
      <c r="V48">
        <f>SUM(V37:V47)</f>
        <v>1</v>
      </c>
      <c r="W48">
        <f t="shared" si="17"/>
        <v>10</v>
      </c>
      <c r="X48">
        <f t="shared" si="17"/>
        <v>6</v>
      </c>
      <c r="Y48">
        <f t="shared" si="17"/>
        <v>10</v>
      </c>
      <c r="Z48">
        <f t="shared" si="17"/>
        <v>1</v>
      </c>
      <c r="AA48">
        <f t="shared" si="17"/>
        <v>10</v>
      </c>
      <c r="AB48">
        <f t="shared" si="17"/>
        <v>8</v>
      </c>
      <c r="AC48">
        <f t="shared" si="17"/>
        <v>10</v>
      </c>
      <c r="AD48">
        <f t="shared" si="17"/>
        <v>2</v>
      </c>
      <c r="AE48">
        <f t="shared" si="17"/>
        <v>10</v>
      </c>
      <c r="AF48">
        <f t="shared" si="17"/>
        <v>7</v>
      </c>
      <c r="AG48">
        <f t="shared" si="17"/>
        <v>10</v>
      </c>
      <c r="AH48">
        <f t="shared" si="17"/>
        <v>8</v>
      </c>
      <c r="AI48">
        <f t="shared" si="17"/>
        <v>10</v>
      </c>
      <c r="AJ48">
        <f t="shared" si="17"/>
        <v>8</v>
      </c>
      <c r="AK48">
        <f t="shared" si="17"/>
        <v>10</v>
      </c>
      <c r="AL48">
        <f t="shared" si="17"/>
        <v>8</v>
      </c>
      <c r="AM48">
        <f t="shared" si="17"/>
        <v>10</v>
      </c>
      <c r="AN48">
        <f t="shared" si="17"/>
        <v>3</v>
      </c>
      <c r="AO48">
        <f t="shared" si="17"/>
        <v>0</v>
      </c>
      <c r="AP48">
        <f t="shared" si="17"/>
        <v>0</v>
      </c>
      <c r="AQ48">
        <f t="shared" si="17"/>
        <v>10</v>
      </c>
      <c r="AR48">
        <f t="shared" si="17"/>
        <v>5</v>
      </c>
    </row>
    <row r="49" spans="1:44" ht="12.75">
      <c r="A49" t="str">
        <f aca="true" t="shared" si="18" ref="A49:A57">+I</f>
        <v>Mossford 7</v>
      </c>
      <c r="B49" t="s">
        <v>118</v>
      </c>
      <c r="C49" s="5">
        <f t="shared" si="1"/>
        <v>0.22641509433962265</v>
      </c>
      <c r="D49">
        <f t="shared" si="6"/>
        <v>53</v>
      </c>
      <c r="E49">
        <f aca="true" t="shared" si="19" ref="E49:E56">+H49+J49+L49+N49+P49+R49+T49+V49+X49+Z49+AB49+AD49+AF49+AH49+AJ49+AL49+AN49+AP49+AR49</f>
        <v>12</v>
      </c>
      <c r="F49">
        <f aca="true" t="shared" si="20" ref="F49:F56">+D49-E49</f>
        <v>41</v>
      </c>
      <c r="G49">
        <v>3</v>
      </c>
      <c r="H49">
        <v>0</v>
      </c>
      <c r="I49">
        <v>3</v>
      </c>
      <c r="J49">
        <v>2</v>
      </c>
      <c r="K49">
        <v>3</v>
      </c>
      <c r="L49">
        <v>0</v>
      </c>
      <c r="M49">
        <v>3</v>
      </c>
      <c r="N49">
        <v>0</v>
      </c>
      <c r="O49">
        <v>3</v>
      </c>
      <c r="P49">
        <v>1</v>
      </c>
      <c r="Q49">
        <v>3</v>
      </c>
      <c r="R49">
        <v>2</v>
      </c>
      <c r="S49">
        <v>3</v>
      </c>
      <c r="T49">
        <v>2</v>
      </c>
      <c r="U49">
        <v>3</v>
      </c>
      <c r="V49">
        <v>0</v>
      </c>
      <c r="W49">
        <v>3</v>
      </c>
      <c r="X49">
        <v>0</v>
      </c>
      <c r="Y49">
        <v>3</v>
      </c>
      <c r="Z49">
        <v>0</v>
      </c>
      <c r="AA49">
        <v>3</v>
      </c>
      <c r="AB49">
        <v>0</v>
      </c>
      <c r="AC49">
        <v>3</v>
      </c>
      <c r="AD49">
        <v>0</v>
      </c>
      <c r="AE49">
        <v>2</v>
      </c>
      <c r="AF49">
        <v>0</v>
      </c>
      <c r="AG49">
        <v>3</v>
      </c>
      <c r="AH49">
        <v>0</v>
      </c>
      <c r="AI49">
        <v>3</v>
      </c>
      <c r="AJ49">
        <v>2</v>
      </c>
      <c r="AK49">
        <v>3</v>
      </c>
      <c r="AL49">
        <v>1</v>
      </c>
      <c r="AM49">
        <v>3</v>
      </c>
      <c r="AN49">
        <v>0</v>
      </c>
      <c r="AQ49">
        <v>3</v>
      </c>
      <c r="AR49">
        <v>2</v>
      </c>
    </row>
    <row r="50" spans="1:44" ht="12.75">
      <c r="A50" t="str">
        <f t="shared" si="18"/>
        <v>Mossford 7</v>
      </c>
      <c r="B50" t="s">
        <v>119</v>
      </c>
      <c r="C50" s="5">
        <f t="shared" si="1"/>
        <v>0.5217391304347826</v>
      </c>
      <c r="D50">
        <f t="shared" si="6"/>
        <v>46</v>
      </c>
      <c r="E50">
        <f t="shared" si="19"/>
        <v>24</v>
      </c>
      <c r="F50">
        <f t="shared" si="20"/>
        <v>22</v>
      </c>
      <c r="G50">
        <v>3</v>
      </c>
      <c r="H50">
        <v>2</v>
      </c>
      <c r="I50">
        <v>3</v>
      </c>
      <c r="J50">
        <v>1</v>
      </c>
      <c r="K50">
        <v>3</v>
      </c>
      <c r="L50">
        <v>0</v>
      </c>
      <c r="M50">
        <v>3</v>
      </c>
      <c r="N50">
        <v>1</v>
      </c>
      <c r="O50">
        <v>3</v>
      </c>
      <c r="P50">
        <v>1</v>
      </c>
      <c r="Q50">
        <v>3</v>
      </c>
      <c r="R50">
        <v>3</v>
      </c>
      <c r="U50">
        <v>3</v>
      </c>
      <c r="V50">
        <v>1</v>
      </c>
      <c r="W50">
        <v>3</v>
      </c>
      <c r="X50">
        <v>1</v>
      </c>
      <c r="AA50">
        <v>3</v>
      </c>
      <c r="AB50">
        <v>2</v>
      </c>
      <c r="AC50">
        <v>3</v>
      </c>
      <c r="AD50">
        <v>0</v>
      </c>
      <c r="AE50">
        <v>2</v>
      </c>
      <c r="AF50">
        <v>0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2</v>
      </c>
      <c r="AM50">
        <v>3</v>
      </c>
      <c r="AN50">
        <v>3</v>
      </c>
      <c r="AQ50">
        <v>2</v>
      </c>
      <c r="AR50">
        <v>1</v>
      </c>
    </row>
    <row r="51" spans="1:44" ht="12.75">
      <c r="A51" t="str">
        <f t="shared" si="18"/>
        <v>Mossford 7</v>
      </c>
      <c r="B51" t="s">
        <v>120</v>
      </c>
      <c r="C51" s="5">
        <f t="shared" si="1"/>
        <v>0.24</v>
      </c>
      <c r="D51">
        <f t="shared" si="6"/>
        <v>50</v>
      </c>
      <c r="E51">
        <f t="shared" si="19"/>
        <v>12</v>
      </c>
      <c r="F51">
        <f t="shared" si="20"/>
        <v>38</v>
      </c>
      <c r="G51">
        <v>3</v>
      </c>
      <c r="H51">
        <v>2</v>
      </c>
      <c r="I51">
        <v>3</v>
      </c>
      <c r="J51">
        <v>0</v>
      </c>
      <c r="K51">
        <v>3</v>
      </c>
      <c r="L51">
        <v>0</v>
      </c>
      <c r="M51">
        <v>3</v>
      </c>
      <c r="N51">
        <v>0</v>
      </c>
      <c r="Q51">
        <v>3</v>
      </c>
      <c r="R51">
        <v>3</v>
      </c>
      <c r="S51">
        <v>3</v>
      </c>
      <c r="T51">
        <v>0</v>
      </c>
      <c r="U51">
        <v>3</v>
      </c>
      <c r="V51">
        <v>0</v>
      </c>
      <c r="W51">
        <v>3</v>
      </c>
      <c r="X51">
        <v>1</v>
      </c>
      <c r="Y51">
        <v>3</v>
      </c>
      <c r="Z51">
        <v>0</v>
      </c>
      <c r="AA51">
        <v>3</v>
      </c>
      <c r="AB51">
        <v>0</v>
      </c>
      <c r="AC51">
        <v>3</v>
      </c>
      <c r="AD51">
        <v>0</v>
      </c>
      <c r="AE51">
        <v>2</v>
      </c>
      <c r="AF51">
        <v>0</v>
      </c>
      <c r="AG51">
        <v>3</v>
      </c>
      <c r="AH51">
        <v>1</v>
      </c>
      <c r="AI51">
        <v>3</v>
      </c>
      <c r="AJ51">
        <v>1</v>
      </c>
      <c r="AK51">
        <v>3</v>
      </c>
      <c r="AL51">
        <v>1</v>
      </c>
      <c r="AM51">
        <v>3</v>
      </c>
      <c r="AN51">
        <v>1</v>
      </c>
      <c r="AQ51">
        <v>3</v>
      </c>
      <c r="AR51">
        <v>2</v>
      </c>
    </row>
    <row r="52" spans="1:16" ht="12.75">
      <c r="A52" t="str">
        <f t="shared" si="18"/>
        <v>Mossford 7</v>
      </c>
      <c r="B52" t="s">
        <v>158</v>
      </c>
      <c r="C52" s="5">
        <f t="shared" si="1"/>
        <v>0.6666666666666666</v>
      </c>
      <c r="D52">
        <f t="shared" si="6"/>
        <v>3</v>
      </c>
      <c r="E52">
        <f t="shared" si="19"/>
        <v>2</v>
      </c>
      <c r="F52">
        <f t="shared" si="20"/>
        <v>1</v>
      </c>
      <c r="O52">
        <v>3</v>
      </c>
      <c r="P52">
        <v>2</v>
      </c>
    </row>
    <row r="53" spans="1:26" ht="12.75">
      <c r="A53" t="str">
        <f t="shared" si="18"/>
        <v>Mossford 7</v>
      </c>
      <c r="B53" t="s">
        <v>182</v>
      </c>
      <c r="C53" s="5">
        <f t="shared" si="1"/>
        <v>0.3333333333333333</v>
      </c>
      <c r="D53">
        <f t="shared" si="6"/>
        <v>3</v>
      </c>
      <c r="E53">
        <f t="shared" si="19"/>
        <v>1</v>
      </c>
      <c r="F53">
        <f t="shared" si="20"/>
        <v>2</v>
      </c>
      <c r="Y53">
        <v>3</v>
      </c>
      <c r="Z53">
        <v>1</v>
      </c>
    </row>
    <row r="54" spans="1:6" ht="12.75">
      <c r="A54" t="str">
        <f t="shared" si="18"/>
        <v>Mossford 7</v>
      </c>
      <c r="C54" s="5">
        <f t="shared" si="1"/>
        <v>0</v>
      </c>
      <c r="D54">
        <f t="shared" si="6"/>
        <v>0</v>
      </c>
      <c r="E54">
        <f t="shared" si="19"/>
        <v>0</v>
      </c>
      <c r="F54">
        <f t="shared" si="20"/>
        <v>0</v>
      </c>
    </row>
    <row r="55" spans="1:44" ht="12.75">
      <c r="A55" t="str">
        <f t="shared" si="18"/>
        <v>Mossford 7</v>
      </c>
      <c r="B55" t="s">
        <v>97</v>
      </c>
      <c r="C55" s="5">
        <f t="shared" si="1"/>
        <v>0.16666666666666666</v>
      </c>
      <c r="D55">
        <f t="shared" si="6"/>
        <v>18</v>
      </c>
      <c r="E55">
        <f t="shared" si="19"/>
        <v>3</v>
      </c>
      <c r="F55">
        <f t="shared" si="20"/>
        <v>15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1</v>
      </c>
      <c r="P55">
        <v>0</v>
      </c>
      <c r="Q55">
        <v>1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0</v>
      </c>
      <c r="AG55">
        <v>1</v>
      </c>
      <c r="AH55">
        <v>0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0</v>
      </c>
      <c r="AQ55">
        <v>1</v>
      </c>
      <c r="AR55">
        <v>0</v>
      </c>
    </row>
    <row r="56" spans="1:44" ht="12.75">
      <c r="A56" t="str">
        <f t="shared" si="18"/>
        <v>Mossford 7</v>
      </c>
      <c r="B56" t="s">
        <v>96</v>
      </c>
      <c r="C56" s="5">
        <f t="shared" si="1"/>
        <v>0.5714285714285714</v>
      </c>
      <c r="D56">
        <f t="shared" si="6"/>
        <v>7</v>
      </c>
      <c r="E56">
        <f t="shared" si="19"/>
        <v>4</v>
      </c>
      <c r="F56">
        <f t="shared" si="20"/>
        <v>3</v>
      </c>
      <c r="S56">
        <v>3</v>
      </c>
      <c r="T56">
        <v>0</v>
      </c>
      <c r="AE56">
        <v>3</v>
      </c>
      <c r="AF56">
        <v>3</v>
      </c>
      <c r="AQ56">
        <v>1</v>
      </c>
      <c r="AR56">
        <v>1</v>
      </c>
    </row>
    <row r="57" spans="1:44" ht="12.75">
      <c r="A57" t="str">
        <f t="shared" si="18"/>
        <v>Mossford 7</v>
      </c>
      <c r="B57" t="s">
        <v>98</v>
      </c>
      <c r="C57" s="5">
        <f t="shared" si="1"/>
        <v>0.32222222222222224</v>
      </c>
      <c r="D57">
        <f t="shared" si="6"/>
        <v>180</v>
      </c>
      <c r="E57">
        <f>SUM(E49:E56)</f>
        <v>58</v>
      </c>
      <c r="F57">
        <f>SUM(F49:F56)</f>
        <v>122</v>
      </c>
      <c r="G57">
        <f>SUM(G49:G56)</f>
        <v>10</v>
      </c>
      <c r="H57">
        <f aca="true" t="shared" si="21" ref="H57:AR57">SUM(H49:H56)</f>
        <v>4</v>
      </c>
      <c r="I57">
        <f t="shared" si="21"/>
        <v>10</v>
      </c>
      <c r="J57">
        <f t="shared" si="21"/>
        <v>3</v>
      </c>
      <c r="K57">
        <f t="shared" si="21"/>
        <v>10</v>
      </c>
      <c r="L57">
        <f t="shared" si="21"/>
        <v>0</v>
      </c>
      <c r="M57">
        <f t="shared" si="21"/>
        <v>10</v>
      </c>
      <c r="N57">
        <f t="shared" si="21"/>
        <v>1</v>
      </c>
      <c r="O57">
        <f t="shared" si="21"/>
        <v>10</v>
      </c>
      <c r="P57">
        <f t="shared" si="21"/>
        <v>4</v>
      </c>
      <c r="Q57">
        <f t="shared" si="21"/>
        <v>10</v>
      </c>
      <c r="R57">
        <f t="shared" si="21"/>
        <v>9</v>
      </c>
      <c r="S57">
        <f t="shared" si="21"/>
        <v>10</v>
      </c>
      <c r="T57">
        <f t="shared" si="21"/>
        <v>2</v>
      </c>
      <c r="U57">
        <f t="shared" si="21"/>
        <v>10</v>
      </c>
      <c r="V57">
        <f t="shared" si="21"/>
        <v>1</v>
      </c>
      <c r="W57">
        <f t="shared" si="21"/>
        <v>10</v>
      </c>
      <c r="X57">
        <f t="shared" si="21"/>
        <v>2</v>
      </c>
      <c r="Y57">
        <f t="shared" si="21"/>
        <v>10</v>
      </c>
      <c r="Z57">
        <f t="shared" si="21"/>
        <v>1</v>
      </c>
      <c r="AA57">
        <f t="shared" si="21"/>
        <v>10</v>
      </c>
      <c r="AB57">
        <f t="shared" si="21"/>
        <v>2</v>
      </c>
      <c r="AC57">
        <f t="shared" si="21"/>
        <v>10</v>
      </c>
      <c r="AD57">
        <f t="shared" si="21"/>
        <v>0</v>
      </c>
      <c r="AE57">
        <f t="shared" si="21"/>
        <v>10</v>
      </c>
      <c r="AF57">
        <f t="shared" si="21"/>
        <v>3</v>
      </c>
      <c r="AG57">
        <f t="shared" si="21"/>
        <v>10</v>
      </c>
      <c r="AH57">
        <f t="shared" si="21"/>
        <v>4</v>
      </c>
      <c r="AI57">
        <f t="shared" si="21"/>
        <v>10</v>
      </c>
      <c r="AJ57">
        <f t="shared" si="21"/>
        <v>7</v>
      </c>
      <c r="AK57">
        <f t="shared" si="21"/>
        <v>10</v>
      </c>
      <c r="AL57">
        <f t="shared" si="21"/>
        <v>5</v>
      </c>
      <c r="AM57">
        <f t="shared" si="21"/>
        <v>10</v>
      </c>
      <c r="AN57">
        <f t="shared" si="21"/>
        <v>4</v>
      </c>
      <c r="AO57">
        <f t="shared" si="21"/>
        <v>0</v>
      </c>
      <c r="AP57">
        <f t="shared" si="21"/>
        <v>0</v>
      </c>
      <c r="AQ57">
        <f t="shared" si="21"/>
        <v>10</v>
      </c>
      <c r="AR57">
        <f t="shared" si="21"/>
        <v>6</v>
      </c>
    </row>
    <row r="58" spans="3:4" ht="12.75" hidden="1">
      <c r="C58" s="5">
        <f t="shared" si="1"/>
        <v>0</v>
      </c>
      <c r="D58">
        <f t="shared" si="6"/>
        <v>0</v>
      </c>
    </row>
    <row r="59" spans="1:44" ht="12.75">
      <c r="A59" t="str">
        <f>+G</f>
        <v>Redbridge 2</v>
      </c>
      <c r="B59" t="s">
        <v>138</v>
      </c>
      <c r="C59" s="5">
        <f t="shared" si="1"/>
        <v>0.6041666666666666</v>
      </c>
      <c r="D59">
        <f aca="true" t="shared" si="22" ref="D59:D69">+G59+I59+K59+M59+O59+Q59+S59+U59+W59+Y59+AA59+AI59+AE59+AG59+AC59+AK59+AM59+AO59+AQ59</f>
        <v>48</v>
      </c>
      <c r="E59">
        <f aca="true" t="shared" si="23" ref="E59:E67">+H59+J59+L59+N59+P59+R59+T59+V59+X59+Z59+AB59+AD59+AF59+AH59+AJ59+AL59+AN59+AP59+AR59</f>
        <v>29</v>
      </c>
      <c r="F59">
        <f aca="true" t="shared" si="24" ref="F59:F67">+D59-E59</f>
        <v>19</v>
      </c>
      <c r="G59">
        <v>3</v>
      </c>
      <c r="H59">
        <v>2</v>
      </c>
      <c r="I59">
        <v>3</v>
      </c>
      <c r="J59">
        <v>1</v>
      </c>
      <c r="K59">
        <v>3</v>
      </c>
      <c r="L59">
        <v>3</v>
      </c>
      <c r="M59">
        <v>3</v>
      </c>
      <c r="N59">
        <v>3</v>
      </c>
      <c r="O59">
        <v>3</v>
      </c>
      <c r="P59">
        <v>2</v>
      </c>
      <c r="U59">
        <v>3</v>
      </c>
      <c r="V59">
        <v>3</v>
      </c>
      <c r="W59">
        <v>3</v>
      </c>
      <c r="X59">
        <v>2</v>
      </c>
      <c r="Y59">
        <v>3</v>
      </c>
      <c r="Z59">
        <v>2</v>
      </c>
      <c r="AA59">
        <v>3</v>
      </c>
      <c r="AB59">
        <v>0</v>
      </c>
      <c r="AC59">
        <v>3</v>
      </c>
      <c r="AD59">
        <v>1</v>
      </c>
      <c r="AE59">
        <v>3</v>
      </c>
      <c r="AF59">
        <v>2</v>
      </c>
      <c r="AG59">
        <v>3</v>
      </c>
      <c r="AH59">
        <v>2</v>
      </c>
      <c r="AI59">
        <v>3</v>
      </c>
      <c r="AJ59">
        <v>1</v>
      </c>
      <c r="AK59">
        <v>3</v>
      </c>
      <c r="AL59">
        <v>0</v>
      </c>
      <c r="AM59">
        <v>3</v>
      </c>
      <c r="AN59">
        <v>3</v>
      </c>
      <c r="AQ59">
        <v>3</v>
      </c>
      <c r="AR59">
        <v>2</v>
      </c>
    </row>
    <row r="60" spans="1:44" ht="12.75">
      <c r="A60" t="str">
        <f aca="true" t="shared" si="25" ref="A60:A68">+G</f>
        <v>Redbridge 2</v>
      </c>
      <c r="B60" t="s">
        <v>139</v>
      </c>
      <c r="C60" s="5">
        <f t="shared" si="1"/>
        <v>0.375</v>
      </c>
      <c r="D60">
        <f t="shared" si="22"/>
        <v>48</v>
      </c>
      <c r="E60">
        <f t="shared" si="23"/>
        <v>18</v>
      </c>
      <c r="F60">
        <f t="shared" si="24"/>
        <v>30</v>
      </c>
      <c r="G60">
        <v>3</v>
      </c>
      <c r="H60">
        <v>1</v>
      </c>
      <c r="I60">
        <v>3</v>
      </c>
      <c r="J60">
        <v>0</v>
      </c>
      <c r="K60">
        <v>3</v>
      </c>
      <c r="L60">
        <v>1</v>
      </c>
      <c r="M60">
        <v>3</v>
      </c>
      <c r="N60">
        <v>1</v>
      </c>
      <c r="O60">
        <v>3</v>
      </c>
      <c r="P60">
        <v>3</v>
      </c>
      <c r="Q60">
        <v>1</v>
      </c>
      <c r="R60">
        <v>0</v>
      </c>
      <c r="S60">
        <v>2</v>
      </c>
      <c r="T60">
        <v>2</v>
      </c>
      <c r="W60">
        <v>3</v>
      </c>
      <c r="X60">
        <v>0</v>
      </c>
      <c r="Y60">
        <v>3</v>
      </c>
      <c r="Z60">
        <v>1</v>
      </c>
      <c r="AA60">
        <v>3</v>
      </c>
      <c r="AB60">
        <v>1</v>
      </c>
      <c r="AC60">
        <v>3</v>
      </c>
      <c r="AD60">
        <v>1</v>
      </c>
      <c r="AE60">
        <v>3</v>
      </c>
      <c r="AF60">
        <v>1</v>
      </c>
      <c r="AG60">
        <v>3</v>
      </c>
      <c r="AH60">
        <v>2</v>
      </c>
      <c r="AI60">
        <v>3</v>
      </c>
      <c r="AJ60">
        <v>0</v>
      </c>
      <c r="AK60">
        <v>3</v>
      </c>
      <c r="AL60">
        <v>1</v>
      </c>
      <c r="AM60">
        <v>3</v>
      </c>
      <c r="AN60">
        <v>2</v>
      </c>
      <c r="AQ60">
        <v>3</v>
      </c>
      <c r="AR60">
        <v>1</v>
      </c>
    </row>
    <row r="61" spans="1:44" ht="12.75">
      <c r="A61" t="str">
        <f t="shared" si="25"/>
        <v>Redbridge 2</v>
      </c>
      <c r="B61" t="s">
        <v>140</v>
      </c>
      <c r="C61" s="5">
        <f t="shared" si="1"/>
        <v>0.25925925925925924</v>
      </c>
      <c r="D61">
        <f t="shared" si="22"/>
        <v>27</v>
      </c>
      <c r="E61">
        <f t="shared" si="23"/>
        <v>7</v>
      </c>
      <c r="F61">
        <f t="shared" si="24"/>
        <v>20</v>
      </c>
      <c r="G61">
        <v>3</v>
      </c>
      <c r="H61">
        <v>0</v>
      </c>
      <c r="O61">
        <v>3</v>
      </c>
      <c r="P61">
        <v>0</v>
      </c>
      <c r="Q61">
        <v>1</v>
      </c>
      <c r="R61">
        <v>0</v>
      </c>
      <c r="S61">
        <v>2</v>
      </c>
      <c r="T61">
        <v>1</v>
      </c>
      <c r="U61">
        <v>3</v>
      </c>
      <c r="V61">
        <v>2</v>
      </c>
      <c r="W61">
        <v>3</v>
      </c>
      <c r="X61">
        <v>0</v>
      </c>
      <c r="AE61">
        <v>3</v>
      </c>
      <c r="AF61">
        <v>0</v>
      </c>
      <c r="AG61">
        <v>3</v>
      </c>
      <c r="AH61">
        <v>1</v>
      </c>
      <c r="AM61">
        <v>3</v>
      </c>
      <c r="AN61">
        <v>3</v>
      </c>
      <c r="AQ61">
        <v>3</v>
      </c>
      <c r="AR61">
        <v>0</v>
      </c>
    </row>
    <row r="62" spans="1:38" ht="12.75">
      <c r="A62" t="str">
        <f t="shared" si="25"/>
        <v>Redbridge 2</v>
      </c>
      <c r="B62" t="s">
        <v>143</v>
      </c>
      <c r="C62" s="5">
        <f t="shared" si="1"/>
        <v>0.3333333333333333</v>
      </c>
      <c r="D62">
        <f t="shared" si="22"/>
        <v>27</v>
      </c>
      <c r="E62">
        <f t="shared" si="23"/>
        <v>9</v>
      </c>
      <c r="F62">
        <f t="shared" si="24"/>
        <v>18</v>
      </c>
      <c r="I62">
        <v>3</v>
      </c>
      <c r="J62">
        <v>1</v>
      </c>
      <c r="K62">
        <v>3</v>
      </c>
      <c r="L62">
        <v>1</v>
      </c>
      <c r="M62">
        <v>3</v>
      </c>
      <c r="N62">
        <v>1</v>
      </c>
      <c r="Q62">
        <v>1</v>
      </c>
      <c r="R62">
        <v>0</v>
      </c>
      <c r="S62">
        <v>2</v>
      </c>
      <c r="T62">
        <v>2</v>
      </c>
      <c r="U62">
        <v>3</v>
      </c>
      <c r="V62">
        <v>3</v>
      </c>
      <c r="Y62">
        <v>3</v>
      </c>
      <c r="Z62">
        <v>0</v>
      </c>
      <c r="AA62">
        <v>3</v>
      </c>
      <c r="AB62">
        <v>0</v>
      </c>
      <c r="AC62">
        <v>3</v>
      </c>
      <c r="AD62">
        <v>1</v>
      </c>
      <c r="AK62">
        <v>3</v>
      </c>
      <c r="AL62">
        <v>0</v>
      </c>
    </row>
    <row r="63" spans="1:36" ht="12.75">
      <c r="A63" t="str">
        <f t="shared" si="25"/>
        <v>Redbridge 2</v>
      </c>
      <c r="B63" t="s">
        <v>198</v>
      </c>
      <c r="C63" s="5">
        <f t="shared" si="1"/>
        <v>0</v>
      </c>
      <c r="D63">
        <f t="shared" si="22"/>
        <v>3</v>
      </c>
      <c r="E63">
        <f t="shared" si="23"/>
        <v>0</v>
      </c>
      <c r="F63">
        <f>+D63-E63</f>
        <v>3</v>
      </c>
      <c r="AI63">
        <v>3</v>
      </c>
      <c r="AJ63">
        <v>0</v>
      </c>
    </row>
    <row r="64" spans="1:6" ht="12.75">
      <c r="A64" t="str">
        <f t="shared" si="25"/>
        <v>Redbridge 2</v>
      </c>
      <c r="C64" s="5">
        <f t="shared" si="1"/>
        <v>0</v>
      </c>
      <c r="D64">
        <f t="shared" si="22"/>
        <v>0</v>
      </c>
      <c r="E64">
        <f t="shared" si="23"/>
        <v>0</v>
      </c>
      <c r="F64">
        <f>+D64-E64</f>
        <v>0</v>
      </c>
    </row>
    <row r="65" spans="1:6" ht="12.75">
      <c r="A65" t="str">
        <f t="shared" si="25"/>
        <v>Redbridge 2</v>
      </c>
      <c r="C65" s="5">
        <f t="shared" si="1"/>
        <v>0</v>
      </c>
      <c r="D65">
        <f t="shared" si="22"/>
        <v>0</v>
      </c>
      <c r="E65">
        <f t="shared" si="23"/>
        <v>0</v>
      </c>
      <c r="F65">
        <f>+D65-E65</f>
        <v>0</v>
      </c>
    </row>
    <row r="66" spans="1:44" ht="12.75">
      <c r="A66" t="str">
        <f t="shared" si="25"/>
        <v>Redbridge 2</v>
      </c>
      <c r="B66" t="s">
        <v>97</v>
      </c>
      <c r="C66" s="5">
        <f t="shared" si="1"/>
        <v>0.35294117647058826</v>
      </c>
      <c r="D66">
        <f t="shared" si="22"/>
        <v>17</v>
      </c>
      <c r="E66">
        <f t="shared" si="23"/>
        <v>6</v>
      </c>
      <c r="F66">
        <f t="shared" si="24"/>
        <v>11</v>
      </c>
      <c r="G66">
        <v>1</v>
      </c>
      <c r="H66">
        <v>0</v>
      </c>
      <c r="I66">
        <v>1</v>
      </c>
      <c r="J66">
        <v>0</v>
      </c>
      <c r="K66">
        <v>1</v>
      </c>
      <c r="L66">
        <v>0</v>
      </c>
      <c r="M66">
        <v>1</v>
      </c>
      <c r="N66">
        <v>1</v>
      </c>
      <c r="O66">
        <v>1</v>
      </c>
      <c r="P66">
        <v>1</v>
      </c>
      <c r="S66">
        <v>1</v>
      </c>
      <c r="T66">
        <v>0</v>
      </c>
      <c r="U66">
        <v>1</v>
      </c>
      <c r="V66">
        <v>1</v>
      </c>
      <c r="W66">
        <v>1</v>
      </c>
      <c r="X66">
        <v>0</v>
      </c>
      <c r="Y66">
        <v>1</v>
      </c>
      <c r="Z66">
        <v>0</v>
      </c>
      <c r="AA66">
        <v>1</v>
      </c>
      <c r="AB66">
        <v>1</v>
      </c>
      <c r="AC66">
        <v>1</v>
      </c>
      <c r="AD66">
        <v>0</v>
      </c>
      <c r="AE66">
        <v>1</v>
      </c>
      <c r="AF66">
        <v>0</v>
      </c>
      <c r="AG66">
        <v>1</v>
      </c>
      <c r="AH66">
        <v>1</v>
      </c>
      <c r="AI66">
        <v>1</v>
      </c>
      <c r="AJ66">
        <v>0</v>
      </c>
      <c r="AK66">
        <v>1</v>
      </c>
      <c r="AL66">
        <v>0</v>
      </c>
      <c r="AM66">
        <v>1</v>
      </c>
      <c r="AN66">
        <v>1</v>
      </c>
      <c r="AQ66">
        <v>1</v>
      </c>
      <c r="AR66">
        <v>0</v>
      </c>
    </row>
    <row r="67" spans="1:20" ht="12.75">
      <c r="A67" t="str">
        <f t="shared" si="25"/>
        <v>Redbridge 2</v>
      </c>
      <c r="B67" t="s">
        <v>96</v>
      </c>
      <c r="C67" s="5">
        <f t="shared" si="1"/>
        <v>1</v>
      </c>
      <c r="D67">
        <f t="shared" si="22"/>
        <v>10</v>
      </c>
      <c r="E67">
        <f t="shared" si="23"/>
        <v>10</v>
      </c>
      <c r="F67">
        <f t="shared" si="24"/>
        <v>0</v>
      </c>
      <c r="Q67">
        <v>7</v>
      </c>
      <c r="R67">
        <v>7</v>
      </c>
      <c r="S67">
        <v>3</v>
      </c>
      <c r="T67">
        <v>3</v>
      </c>
    </row>
    <row r="68" spans="1:44" ht="12.75">
      <c r="A68" t="str">
        <f t="shared" si="25"/>
        <v>Redbridge 2</v>
      </c>
      <c r="B68" t="s">
        <v>98</v>
      </c>
      <c r="C68" s="5">
        <f t="shared" si="1"/>
        <v>0.4388888888888889</v>
      </c>
      <c r="D68">
        <f t="shared" si="22"/>
        <v>180</v>
      </c>
      <c r="E68">
        <f>SUM(E59:E67)</f>
        <v>79</v>
      </c>
      <c r="F68">
        <f>SUM(F59:F67)</f>
        <v>101</v>
      </c>
      <c r="G68">
        <f>SUM(G59:G67)</f>
        <v>10</v>
      </c>
      <c r="H68">
        <f aca="true" t="shared" si="26" ref="H68:AR68">SUM(H59:H67)</f>
        <v>3</v>
      </c>
      <c r="I68">
        <f t="shared" si="26"/>
        <v>10</v>
      </c>
      <c r="J68">
        <f t="shared" si="26"/>
        <v>2</v>
      </c>
      <c r="K68">
        <f t="shared" si="26"/>
        <v>10</v>
      </c>
      <c r="L68">
        <f t="shared" si="26"/>
        <v>5</v>
      </c>
      <c r="M68">
        <f t="shared" si="26"/>
        <v>10</v>
      </c>
      <c r="N68">
        <f t="shared" si="26"/>
        <v>6</v>
      </c>
      <c r="O68">
        <f t="shared" si="26"/>
        <v>10</v>
      </c>
      <c r="P68">
        <f t="shared" si="26"/>
        <v>6</v>
      </c>
      <c r="Q68">
        <f t="shared" si="26"/>
        <v>10</v>
      </c>
      <c r="R68">
        <f t="shared" si="26"/>
        <v>7</v>
      </c>
      <c r="S68">
        <f t="shared" si="26"/>
        <v>10</v>
      </c>
      <c r="T68">
        <f t="shared" si="26"/>
        <v>8</v>
      </c>
      <c r="U68">
        <f t="shared" si="26"/>
        <v>10</v>
      </c>
      <c r="V68">
        <f t="shared" si="26"/>
        <v>9</v>
      </c>
      <c r="W68">
        <f t="shared" si="26"/>
        <v>10</v>
      </c>
      <c r="X68">
        <f t="shared" si="26"/>
        <v>2</v>
      </c>
      <c r="Y68">
        <f t="shared" si="26"/>
        <v>10</v>
      </c>
      <c r="Z68">
        <f t="shared" si="26"/>
        <v>3</v>
      </c>
      <c r="AA68">
        <f t="shared" si="26"/>
        <v>10</v>
      </c>
      <c r="AB68">
        <f t="shared" si="26"/>
        <v>2</v>
      </c>
      <c r="AC68">
        <f t="shared" si="26"/>
        <v>10</v>
      </c>
      <c r="AD68">
        <f t="shared" si="26"/>
        <v>3</v>
      </c>
      <c r="AE68">
        <f t="shared" si="26"/>
        <v>10</v>
      </c>
      <c r="AF68">
        <f t="shared" si="26"/>
        <v>3</v>
      </c>
      <c r="AG68">
        <f t="shared" si="26"/>
        <v>10</v>
      </c>
      <c r="AH68">
        <f t="shared" si="26"/>
        <v>6</v>
      </c>
      <c r="AI68">
        <f t="shared" si="26"/>
        <v>10</v>
      </c>
      <c r="AJ68">
        <f t="shared" si="26"/>
        <v>1</v>
      </c>
      <c r="AK68">
        <f>SUM(AK59:AK67)</f>
        <v>10</v>
      </c>
      <c r="AL68">
        <f>SUM(AL59:AL67)</f>
        <v>1</v>
      </c>
      <c r="AM68">
        <f t="shared" si="26"/>
        <v>10</v>
      </c>
      <c r="AN68">
        <f t="shared" si="26"/>
        <v>9</v>
      </c>
      <c r="AO68">
        <f t="shared" si="26"/>
        <v>0</v>
      </c>
      <c r="AP68">
        <f t="shared" si="26"/>
        <v>0</v>
      </c>
      <c r="AQ68">
        <f t="shared" si="26"/>
        <v>10</v>
      </c>
      <c r="AR68">
        <f t="shared" si="26"/>
        <v>3</v>
      </c>
    </row>
    <row r="69" spans="3:4" ht="12.75" hidden="1">
      <c r="C69" s="5">
        <f t="shared" si="1"/>
        <v>0</v>
      </c>
      <c r="D69">
        <f t="shared" si="22"/>
        <v>0</v>
      </c>
    </row>
    <row r="70" spans="1:8" ht="12.75">
      <c r="A70" t="str">
        <f>+CC</f>
        <v>Redbridge Social 1</v>
      </c>
      <c r="B70" t="s">
        <v>127</v>
      </c>
      <c r="C70" s="5">
        <f t="shared" si="1"/>
        <v>0</v>
      </c>
      <c r="D70">
        <f aca="true" t="shared" si="27" ref="D70:D103">+G70+I70+K70+M70+O70+Q70+S70+U70+W70+Y70+AA70+AI70+AE70+AG70+AC70+AK70+AM70+AO70+AQ70</f>
        <v>3</v>
      </c>
      <c r="E70">
        <f aca="true" t="shared" si="28" ref="E70:E78">+H70+J70+L70+N70+P70+R70+T70+V70+X70+Z70+AB70+AD70+AF70+AH70+AJ70+AL70+AN70+AP70+AR70</f>
        <v>0</v>
      </c>
      <c r="F70">
        <f aca="true" t="shared" si="29" ref="F70:F78">+D70-E70</f>
        <v>3</v>
      </c>
      <c r="G70">
        <v>3</v>
      </c>
      <c r="H70">
        <v>0</v>
      </c>
    </row>
    <row r="71" spans="1:44" ht="12.75">
      <c r="A71" t="str">
        <f aca="true" t="shared" si="30" ref="A71:A79">+CC</f>
        <v>Redbridge Social 1</v>
      </c>
      <c r="B71" t="s">
        <v>128</v>
      </c>
      <c r="C71" s="5">
        <f t="shared" si="1"/>
        <v>0.7142857142857143</v>
      </c>
      <c r="D71">
        <f t="shared" si="27"/>
        <v>49</v>
      </c>
      <c r="E71">
        <f t="shared" si="28"/>
        <v>35</v>
      </c>
      <c r="F71">
        <f t="shared" si="29"/>
        <v>14</v>
      </c>
      <c r="G71">
        <v>3</v>
      </c>
      <c r="H71">
        <v>2</v>
      </c>
      <c r="I71">
        <v>3</v>
      </c>
      <c r="J71">
        <v>3</v>
      </c>
      <c r="K71">
        <v>3</v>
      </c>
      <c r="L71">
        <v>3</v>
      </c>
      <c r="O71">
        <v>3</v>
      </c>
      <c r="P71">
        <v>2</v>
      </c>
      <c r="Q71">
        <v>3</v>
      </c>
      <c r="R71">
        <v>1</v>
      </c>
      <c r="S71">
        <v>3</v>
      </c>
      <c r="T71">
        <v>2</v>
      </c>
      <c r="U71">
        <v>3</v>
      </c>
      <c r="V71">
        <v>3</v>
      </c>
      <c r="W71">
        <v>3</v>
      </c>
      <c r="X71">
        <v>3</v>
      </c>
      <c r="Y71">
        <v>3</v>
      </c>
      <c r="Z71">
        <v>0</v>
      </c>
      <c r="AA71">
        <v>3</v>
      </c>
      <c r="AB71">
        <v>3</v>
      </c>
      <c r="AC71">
        <v>3</v>
      </c>
      <c r="AD71">
        <v>3</v>
      </c>
      <c r="AE71">
        <v>3</v>
      </c>
      <c r="AF71">
        <v>2</v>
      </c>
      <c r="AG71">
        <v>3</v>
      </c>
      <c r="AH71">
        <v>3</v>
      </c>
      <c r="AI71">
        <v>2</v>
      </c>
      <c r="AJ71">
        <v>1</v>
      </c>
      <c r="AK71">
        <v>3</v>
      </c>
      <c r="AL71">
        <v>2</v>
      </c>
      <c r="AM71">
        <v>3</v>
      </c>
      <c r="AN71">
        <v>2</v>
      </c>
      <c r="AQ71">
        <v>2</v>
      </c>
      <c r="AR71">
        <v>0</v>
      </c>
    </row>
    <row r="72" spans="1:44" ht="12.75">
      <c r="A72" t="str">
        <f t="shared" si="30"/>
        <v>Redbridge Social 1</v>
      </c>
      <c r="B72" s="27" t="s">
        <v>129</v>
      </c>
      <c r="C72" s="5">
        <f t="shared" si="1"/>
        <v>0.6875</v>
      </c>
      <c r="D72">
        <f t="shared" si="27"/>
        <v>48</v>
      </c>
      <c r="E72">
        <f t="shared" si="28"/>
        <v>33</v>
      </c>
      <c r="F72">
        <f t="shared" si="29"/>
        <v>15</v>
      </c>
      <c r="G72">
        <v>3</v>
      </c>
      <c r="H72">
        <v>0</v>
      </c>
      <c r="I72">
        <v>3</v>
      </c>
      <c r="J72">
        <v>2</v>
      </c>
      <c r="K72">
        <v>3</v>
      </c>
      <c r="L72">
        <v>3</v>
      </c>
      <c r="M72">
        <v>3</v>
      </c>
      <c r="N72">
        <v>1</v>
      </c>
      <c r="O72">
        <v>3</v>
      </c>
      <c r="P72">
        <v>3</v>
      </c>
      <c r="Q72">
        <v>3</v>
      </c>
      <c r="R72">
        <v>2</v>
      </c>
      <c r="S72">
        <v>3</v>
      </c>
      <c r="T72">
        <v>2</v>
      </c>
      <c r="U72">
        <v>3</v>
      </c>
      <c r="V72">
        <v>3</v>
      </c>
      <c r="AA72">
        <v>3</v>
      </c>
      <c r="AB72">
        <v>2</v>
      </c>
      <c r="AC72">
        <v>3</v>
      </c>
      <c r="AD72">
        <v>3</v>
      </c>
      <c r="AE72">
        <v>3</v>
      </c>
      <c r="AF72">
        <v>1</v>
      </c>
      <c r="AG72">
        <v>3</v>
      </c>
      <c r="AH72">
        <v>2</v>
      </c>
      <c r="AI72">
        <v>3</v>
      </c>
      <c r="AJ72">
        <v>2</v>
      </c>
      <c r="AK72">
        <v>3</v>
      </c>
      <c r="AL72">
        <v>1</v>
      </c>
      <c r="AM72">
        <v>3</v>
      </c>
      <c r="AN72">
        <v>3</v>
      </c>
      <c r="AQ72">
        <v>3</v>
      </c>
      <c r="AR72">
        <v>3</v>
      </c>
    </row>
    <row r="73" spans="1:40" ht="12.75">
      <c r="A73" t="str">
        <f t="shared" si="30"/>
        <v>Redbridge Social 1</v>
      </c>
      <c r="B73" t="s">
        <v>130</v>
      </c>
      <c r="C73" s="5">
        <f t="shared" si="1"/>
        <v>0.5952380952380952</v>
      </c>
      <c r="D73">
        <f t="shared" si="27"/>
        <v>42</v>
      </c>
      <c r="E73">
        <f t="shared" si="28"/>
        <v>25</v>
      </c>
      <c r="F73">
        <f t="shared" si="29"/>
        <v>17</v>
      </c>
      <c r="I73">
        <v>3</v>
      </c>
      <c r="J73">
        <v>2</v>
      </c>
      <c r="K73">
        <v>3</v>
      </c>
      <c r="L73">
        <v>3</v>
      </c>
      <c r="M73">
        <v>3</v>
      </c>
      <c r="N73">
        <v>0</v>
      </c>
      <c r="O73">
        <v>3</v>
      </c>
      <c r="P73">
        <v>3</v>
      </c>
      <c r="Q73">
        <v>3</v>
      </c>
      <c r="R73">
        <v>1</v>
      </c>
      <c r="S73">
        <v>3</v>
      </c>
      <c r="T73">
        <v>1</v>
      </c>
      <c r="U73">
        <v>3</v>
      </c>
      <c r="V73">
        <v>2</v>
      </c>
      <c r="W73">
        <v>3</v>
      </c>
      <c r="X73">
        <v>3</v>
      </c>
      <c r="Y73">
        <v>3</v>
      </c>
      <c r="Z73">
        <v>1</v>
      </c>
      <c r="AA73">
        <v>3</v>
      </c>
      <c r="AB73">
        <v>3</v>
      </c>
      <c r="AE73">
        <v>3</v>
      </c>
      <c r="AF73">
        <v>1</v>
      </c>
      <c r="AG73">
        <v>3</v>
      </c>
      <c r="AH73">
        <v>2</v>
      </c>
      <c r="AK73">
        <v>3</v>
      </c>
      <c r="AL73">
        <v>2</v>
      </c>
      <c r="AM73">
        <v>3</v>
      </c>
      <c r="AN73">
        <v>1</v>
      </c>
    </row>
    <row r="74" spans="1:24" ht="12.75">
      <c r="A74" t="str">
        <f t="shared" si="30"/>
        <v>Redbridge Social 1</v>
      </c>
      <c r="B74" t="s">
        <v>161</v>
      </c>
      <c r="C74" s="5">
        <f t="shared" si="1"/>
        <v>0.3333333333333333</v>
      </c>
      <c r="D74">
        <f t="shared" si="27"/>
        <v>3</v>
      </c>
      <c r="E74">
        <f t="shared" si="28"/>
        <v>1</v>
      </c>
      <c r="F74">
        <f t="shared" si="29"/>
        <v>2</v>
      </c>
      <c r="W74">
        <v>3</v>
      </c>
      <c r="X74">
        <v>1</v>
      </c>
    </row>
    <row r="75" spans="1:44" ht="12.75">
      <c r="A75" t="str">
        <f t="shared" si="30"/>
        <v>Redbridge Social 1</v>
      </c>
      <c r="B75" t="s">
        <v>180</v>
      </c>
      <c r="C75" s="5">
        <f t="shared" si="1"/>
        <v>0</v>
      </c>
      <c r="D75">
        <f t="shared" si="27"/>
        <v>6</v>
      </c>
      <c r="E75">
        <f t="shared" si="28"/>
        <v>0</v>
      </c>
      <c r="F75">
        <f t="shared" si="29"/>
        <v>6</v>
      </c>
      <c r="Y75">
        <v>3</v>
      </c>
      <c r="Z75">
        <v>0</v>
      </c>
      <c r="AQ75">
        <v>3</v>
      </c>
      <c r="AR75">
        <v>0</v>
      </c>
    </row>
    <row r="76" spans="1:30" ht="12.75">
      <c r="A76" t="str">
        <f t="shared" si="30"/>
        <v>Redbridge Social 1</v>
      </c>
      <c r="B76" t="s">
        <v>190</v>
      </c>
      <c r="C76" s="5">
        <f t="shared" si="1"/>
        <v>0.6666666666666666</v>
      </c>
      <c r="D76">
        <f t="shared" si="27"/>
        <v>3</v>
      </c>
      <c r="E76">
        <f>+H76+J76+L76+N76+P76+R76+T76+V76+X76+Z76+AB76+AD76+AF76+AH76+AJ76+AL76+AN76+AP76+AR76</f>
        <v>2</v>
      </c>
      <c r="F76">
        <f>+D76-E76</f>
        <v>1</v>
      </c>
      <c r="AC76">
        <v>3</v>
      </c>
      <c r="AD76">
        <v>2</v>
      </c>
    </row>
    <row r="77" spans="1:44" ht="12.75">
      <c r="A77" t="str">
        <f t="shared" si="30"/>
        <v>Redbridge Social 1</v>
      </c>
      <c r="B77" t="s">
        <v>97</v>
      </c>
      <c r="C77" s="5">
        <f t="shared" si="1"/>
        <v>0.7777777777777778</v>
      </c>
      <c r="D77">
        <f t="shared" si="27"/>
        <v>18</v>
      </c>
      <c r="E77">
        <f t="shared" si="28"/>
        <v>14</v>
      </c>
      <c r="F77">
        <f t="shared" si="29"/>
        <v>4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0</v>
      </c>
      <c r="U77">
        <v>1</v>
      </c>
      <c r="V77">
        <v>1</v>
      </c>
      <c r="W77">
        <v>1</v>
      </c>
      <c r="X77">
        <v>1</v>
      </c>
      <c r="Y77">
        <v>1</v>
      </c>
      <c r="Z77">
        <v>0</v>
      </c>
      <c r="AA77">
        <v>1</v>
      </c>
      <c r="AB77">
        <v>0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0</v>
      </c>
      <c r="AM77">
        <v>1</v>
      </c>
      <c r="AN77">
        <v>1</v>
      </c>
      <c r="AQ77">
        <v>1</v>
      </c>
      <c r="AR77">
        <v>1</v>
      </c>
    </row>
    <row r="78" spans="1:44" ht="12.75">
      <c r="A78" t="str">
        <f t="shared" si="30"/>
        <v>Redbridge Social 1</v>
      </c>
      <c r="B78" t="s">
        <v>96</v>
      </c>
      <c r="C78" s="5">
        <f t="shared" si="1"/>
        <v>0.125</v>
      </c>
      <c r="D78">
        <f t="shared" si="27"/>
        <v>8</v>
      </c>
      <c r="E78">
        <f t="shared" si="28"/>
        <v>1</v>
      </c>
      <c r="F78">
        <f t="shared" si="29"/>
        <v>7</v>
      </c>
      <c r="M78">
        <v>3</v>
      </c>
      <c r="N78">
        <v>0</v>
      </c>
      <c r="AI78">
        <v>4</v>
      </c>
      <c r="AJ78">
        <v>1</v>
      </c>
      <c r="AQ78">
        <v>1</v>
      </c>
      <c r="AR78">
        <v>0</v>
      </c>
    </row>
    <row r="79" spans="1:44" ht="12.75">
      <c r="A79" t="str">
        <f t="shared" si="30"/>
        <v>Redbridge Social 1</v>
      </c>
      <c r="B79" t="s">
        <v>98</v>
      </c>
      <c r="C79" s="5">
        <f t="shared" si="1"/>
        <v>0.6166666666666667</v>
      </c>
      <c r="D79">
        <f t="shared" si="27"/>
        <v>180</v>
      </c>
      <c r="E79">
        <f>SUM(E70:E78)</f>
        <v>111</v>
      </c>
      <c r="F79">
        <f>SUM(F70:F78)</f>
        <v>69</v>
      </c>
      <c r="G79">
        <f>SUM(G70:G78)</f>
        <v>10</v>
      </c>
      <c r="H79">
        <f aca="true" t="shared" si="31" ref="H79:AR79">SUM(H70:H78)</f>
        <v>3</v>
      </c>
      <c r="I79">
        <f t="shared" si="31"/>
        <v>10</v>
      </c>
      <c r="J79">
        <f t="shared" si="31"/>
        <v>8</v>
      </c>
      <c r="K79">
        <f t="shared" si="31"/>
        <v>10</v>
      </c>
      <c r="L79">
        <f t="shared" si="31"/>
        <v>10</v>
      </c>
      <c r="M79">
        <f t="shared" si="31"/>
        <v>10</v>
      </c>
      <c r="N79">
        <f t="shared" si="31"/>
        <v>2</v>
      </c>
      <c r="O79">
        <f t="shared" si="31"/>
        <v>10</v>
      </c>
      <c r="P79">
        <f t="shared" si="31"/>
        <v>9</v>
      </c>
      <c r="Q79">
        <f t="shared" si="31"/>
        <v>10</v>
      </c>
      <c r="R79">
        <f t="shared" si="31"/>
        <v>5</v>
      </c>
      <c r="S79">
        <f t="shared" si="31"/>
        <v>10</v>
      </c>
      <c r="T79">
        <f t="shared" si="31"/>
        <v>5</v>
      </c>
      <c r="U79">
        <f t="shared" si="31"/>
        <v>10</v>
      </c>
      <c r="V79">
        <f t="shared" si="31"/>
        <v>9</v>
      </c>
      <c r="W79">
        <f t="shared" si="31"/>
        <v>10</v>
      </c>
      <c r="X79">
        <f t="shared" si="31"/>
        <v>8</v>
      </c>
      <c r="Y79">
        <f t="shared" si="31"/>
        <v>10</v>
      </c>
      <c r="Z79">
        <f t="shared" si="31"/>
        <v>1</v>
      </c>
      <c r="AA79">
        <f t="shared" si="31"/>
        <v>10</v>
      </c>
      <c r="AB79">
        <f t="shared" si="31"/>
        <v>8</v>
      </c>
      <c r="AC79">
        <f t="shared" si="31"/>
        <v>10</v>
      </c>
      <c r="AD79">
        <f t="shared" si="31"/>
        <v>9</v>
      </c>
      <c r="AE79">
        <f t="shared" si="31"/>
        <v>10</v>
      </c>
      <c r="AF79">
        <f t="shared" si="31"/>
        <v>5</v>
      </c>
      <c r="AG79">
        <f t="shared" si="31"/>
        <v>10</v>
      </c>
      <c r="AH79">
        <f t="shared" si="31"/>
        <v>8</v>
      </c>
      <c r="AI79">
        <f t="shared" si="31"/>
        <v>10</v>
      </c>
      <c r="AJ79">
        <f t="shared" si="31"/>
        <v>5</v>
      </c>
      <c r="AK79">
        <f t="shared" si="31"/>
        <v>10</v>
      </c>
      <c r="AL79">
        <f t="shared" si="31"/>
        <v>5</v>
      </c>
      <c r="AM79">
        <f t="shared" si="31"/>
        <v>10</v>
      </c>
      <c r="AN79">
        <f t="shared" si="31"/>
        <v>7</v>
      </c>
      <c r="AO79">
        <f t="shared" si="31"/>
        <v>0</v>
      </c>
      <c r="AP79">
        <f t="shared" si="31"/>
        <v>0</v>
      </c>
      <c r="AQ79">
        <f t="shared" si="31"/>
        <v>10</v>
      </c>
      <c r="AR79">
        <f t="shared" si="31"/>
        <v>4</v>
      </c>
    </row>
    <row r="80" spans="1:44" ht="12.75">
      <c r="A80" t="str">
        <f>+H</f>
        <v>Rendezvous 2</v>
      </c>
      <c r="B80" t="s">
        <v>131</v>
      </c>
      <c r="C80" s="5">
        <f aca="true" t="shared" si="32" ref="C80:C93">IF(D80&lt;&gt;0,(SUM(E80/D80)),0)</f>
        <v>0.9245283018867925</v>
      </c>
      <c r="D80">
        <f t="shared" si="27"/>
        <v>53</v>
      </c>
      <c r="E80">
        <f aca="true" t="shared" si="33" ref="E80:E90">+H80+J80+L80+N80+P80+R80+T80+V80+X80+Z80+AB80+AD80+AF80+AH80+AJ80+AL80+AN80+AP80+AR80</f>
        <v>49</v>
      </c>
      <c r="F80">
        <f aca="true" t="shared" si="34" ref="F80:F90">+D80-E80</f>
        <v>4</v>
      </c>
      <c r="G80">
        <v>3</v>
      </c>
      <c r="H80">
        <v>3</v>
      </c>
      <c r="I80">
        <v>3</v>
      </c>
      <c r="J80">
        <v>2</v>
      </c>
      <c r="K80">
        <v>3</v>
      </c>
      <c r="L80">
        <v>3</v>
      </c>
      <c r="M80">
        <v>3</v>
      </c>
      <c r="N80">
        <v>3</v>
      </c>
      <c r="O80">
        <v>3</v>
      </c>
      <c r="P80">
        <v>1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>
        <v>3</v>
      </c>
      <c r="AC80">
        <v>3</v>
      </c>
      <c r="AD80">
        <v>3</v>
      </c>
      <c r="AE80">
        <v>3</v>
      </c>
      <c r="AF80">
        <v>3</v>
      </c>
      <c r="AG80">
        <v>3</v>
      </c>
      <c r="AH80">
        <v>2</v>
      </c>
      <c r="AI80">
        <v>3</v>
      </c>
      <c r="AJ80">
        <v>3</v>
      </c>
      <c r="AK80">
        <v>2</v>
      </c>
      <c r="AL80">
        <v>2</v>
      </c>
      <c r="AM80">
        <v>3</v>
      </c>
      <c r="AN80">
        <v>3</v>
      </c>
      <c r="AQ80">
        <v>3</v>
      </c>
      <c r="AR80">
        <v>3</v>
      </c>
    </row>
    <row r="81" spans="1:44" ht="12.75">
      <c r="A81" t="str">
        <f aca="true" t="shared" si="35" ref="A81:A91">+H</f>
        <v>Rendezvous 2</v>
      </c>
      <c r="B81" t="s">
        <v>132</v>
      </c>
      <c r="C81" s="5">
        <f t="shared" si="32"/>
        <v>0.875</v>
      </c>
      <c r="D81">
        <f t="shared" si="27"/>
        <v>40</v>
      </c>
      <c r="E81">
        <f t="shared" si="33"/>
        <v>35</v>
      </c>
      <c r="F81">
        <f t="shared" si="34"/>
        <v>5</v>
      </c>
      <c r="G81">
        <v>3</v>
      </c>
      <c r="H81">
        <v>2</v>
      </c>
      <c r="I81">
        <v>3</v>
      </c>
      <c r="J81">
        <v>3</v>
      </c>
      <c r="K81">
        <v>3</v>
      </c>
      <c r="L81">
        <v>3</v>
      </c>
      <c r="M81">
        <v>3</v>
      </c>
      <c r="N81">
        <v>3</v>
      </c>
      <c r="S81">
        <v>3</v>
      </c>
      <c r="T81">
        <v>3</v>
      </c>
      <c r="W81">
        <v>3</v>
      </c>
      <c r="X81">
        <v>3</v>
      </c>
      <c r="Y81">
        <v>3</v>
      </c>
      <c r="Z81">
        <v>3</v>
      </c>
      <c r="AA81">
        <v>3</v>
      </c>
      <c r="AB81">
        <v>2</v>
      </c>
      <c r="AC81">
        <v>3</v>
      </c>
      <c r="AD81">
        <v>3</v>
      </c>
      <c r="AE81">
        <v>3</v>
      </c>
      <c r="AF81">
        <v>3</v>
      </c>
      <c r="AG81">
        <v>2</v>
      </c>
      <c r="AH81">
        <v>0</v>
      </c>
      <c r="AK81">
        <v>2</v>
      </c>
      <c r="AL81">
        <v>2</v>
      </c>
      <c r="AM81">
        <v>3</v>
      </c>
      <c r="AN81">
        <v>2</v>
      </c>
      <c r="AQ81">
        <v>3</v>
      </c>
      <c r="AR81">
        <v>3</v>
      </c>
    </row>
    <row r="82" spans="1:44" ht="12.75">
      <c r="A82" t="str">
        <f t="shared" si="35"/>
        <v>Rendezvous 2</v>
      </c>
      <c r="B82" t="s">
        <v>133</v>
      </c>
      <c r="C82" s="5">
        <f t="shared" si="32"/>
        <v>0.5714285714285714</v>
      </c>
      <c r="D82">
        <f t="shared" si="27"/>
        <v>42</v>
      </c>
      <c r="E82">
        <f t="shared" si="33"/>
        <v>24</v>
      </c>
      <c r="F82">
        <f t="shared" si="34"/>
        <v>18</v>
      </c>
      <c r="G82">
        <v>3</v>
      </c>
      <c r="H82">
        <v>2</v>
      </c>
      <c r="I82">
        <v>3</v>
      </c>
      <c r="J82">
        <v>2</v>
      </c>
      <c r="K82">
        <v>3</v>
      </c>
      <c r="L82">
        <v>3</v>
      </c>
      <c r="M82">
        <v>3</v>
      </c>
      <c r="N82">
        <v>2</v>
      </c>
      <c r="O82">
        <v>3</v>
      </c>
      <c r="P82">
        <v>1</v>
      </c>
      <c r="S82">
        <v>3</v>
      </c>
      <c r="T82">
        <v>3</v>
      </c>
      <c r="U82">
        <v>3</v>
      </c>
      <c r="V82">
        <v>1</v>
      </c>
      <c r="W82">
        <v>3</v>
      </c>
      <c r="X82">
        <v>1</v>
      </c>
      <c r="Y82">
        <v>3</v>
      </c>
      <c r="Z82">
        <v>2</v>
      </c>
      <c r="AA82">
        <v>3</v>
      </c>
      <c r="AB82">
        <v>1</v>
      </c>
      <c r="AC82">
        <v>3</v>
      </c>
      <c r="AD82">
        <v>1</v>
      </c>
      <c r="AI82">
        <v>3</v>
      </c>
      <c r="AJ82">
        <v>2</v>
      </c>
      <c r="AM82">
        <v>3</v>
      </c>
      <c r="AN82">
        <v>2</v>
      </c>
      <c r="AQ82">
        <v>3</v>
      </c>
      <c r="AR82">
        <v>1</v>
      </c>
    </row>
    <row r="83" spans="1:22" ht="12.75">
      <c r="A83" t="str">
        <f t="shared" si="35"/>
        <v>Rendezvous 2</v>
      </c>
      <c r="B83" t="s">
        <v>159</v>
      </c>
      <c r="C83" s="5">
        <f t="shared" si="32"/>
        <v>0.16666666666666666</v>
      </c>
      <c r="D83">
        <f t="shared" si="27"/>
        <v>6</v>
      </c>
      <c r="E83">
        <f t="shared" si="33"/>
        <v>1</v>
      </c>
      <c r="F83">
        <f t="shared" si="34"/>
        <v>5</v>
      </c>
      <c r="O83">
        <v>3</v>
      </c>
      <c r="P83">
        <v>0</v>
      </c>
      <c r="U83">
        <v>3</v>
      </c>
      <c r="V83">
        <v>1</v>
      </c>
    </row>
    <row r="84" spans="1:38" ht="12.75">
      <c r="A84" t="str">
        <f t="shared" si="35"/>
        <v>Rendezvous 2</v>
      </c>
      <c r="B84" t="s">
        <v>196</v>
      </c>
      <c r="C84" s="5">
        <f t="shared" si="32"/>
        <v>0.625</v>
      </c>
      <c r="D84">
        <f t="shared" si="27"/>
        <v>8</v>
      </c>
      <c r="E84">
        <f t="shared" si="33"/>
        <v>5</v>
      </c>
      <c r="F84">
        <f t="shared" si="34"/>
        <v>3</v>
      </c>
      <c r="AG84">
        <v>3</v>
      </c>
      <c r="AH84">
        <v>0</v>
      </c>
      <c r="AI84">
        <v>3</v>
      </c>
      <c r="AJ84">
        <v>3</v>
      </c>
      <c r="AK84">
        <v>2</v>
      </c>
      <c r="AL84">
        <v>2</v>
      </c>
    </row>
    <row r="85" spans="1:6" ht="12.75">
      <c r="A85" t="str">
        <f t="shared" si="35"/>
        <v>Rendezvous 2</v>
      </c>
      <c r="C85" s="5">
        <f t="shared" si="32"/>
        <v>0</v>
      </c>
      <c r="D85">
        <f t="shared" si="27"/>
        <v>0</v>
      </c>
      <c r="E85">
        <f t="shared" si="33"/>
        <v>0</v>
      </c>
      <c r="F85">
        <f t="shared" si="34"/>
        <v>0</v>
      </c>
    </row>
    <row r="86" spans="1:6" ht="12.75">
      <c r="A86" t="str">
        <f t="shared" si="35"/>
        <v>Rendezvous 2</v>
      </c>
      <c r="C86" s="5">
        <f t="shared" si="32"/>
        <v>0</v>
      </c>
      <c r="D86">
        <f t="shared" si="27"/>
        <v>0</v>
      </c>
      <c r="E86">
        <f>+H86+J86+L86+N86+P86+R86+T86+V86+X86+Z86+AB86+AD86+AF86+AH86+AJ86+AL86+AN86+AP86+AR86</f>
        <v>0</v>
      </c>
      <c r="F86">
        <f>+D86-E86</f>
        <v>0</v>
      </c>
    </row>
    <row r="87" spans="1:6" ht="12.75">
      <c r="A87" t="str">
        <f t="shared" si="35"/>
        <v>Rendezvous 2</v>
      </c>
      <c r="C87" s="5">
        <f t="shared" si="32"/>
        <v>0</v>
      </c>
      <c r="D87">
        <f t="shared" si="27"/>
        <v>0</v>
      </c>
      <c r="E87">
        <f>+H87+J87+L87+N87+P87+R87+T87+V87+X87+Z87+AB87+AD87+AF87+AH87+AJ87+AL87+AN87+AP87+AR87</f>
        <v>0</v>
      </c>
      <c r="F87">
        <f>+D87-E87</f>
        <v>0</v>
      </c>
    </row>
    <row r="88" spans="1:6" ht="12.75">
      <c r="A88" t="str">
        <f t="shared" si="35"/>
        <v>Rendezvous 2</v>
      </c>
      <c r="C88" s="5">
        <f t="shared" si="32"/>
        <v>0</v>
      </c>
      <c r="D88">
        <f t="shared" si="27"/>
        <v>0</v>
      </c>
      <c r="E88">
        <f>+H88+J88+L88+N88+P88+R88+T88+V88+X88+Z88+AB88+AD88+AF88+AH88+AJ88+AL88+AN88+AP88+AR88</f>
        <v>0</v>
      </c>
      <c r="F88">
        <f>+D88-E88</f>
        <v>0</v>
      </c>
    </row>
    <row r="89" spans="1:44" ht="12.75">
      <c r="A89" t="str">
        <f t="shared" si="35"/>
        <v>Rendezvous 2</v>
      </c>
      <c r="B89" t="s">
        <v>97</v>
      </c>
      <c r="C89" s="5">
        <f t="shared" si="32"/>
        <v>0.8235294117647058</v>
      </c>
      <c r="D89">
        <f t="shared" si="27"/>
        <v>17</v>
      </c>
      <c r="E89">
        <f t="shared" si="33"/>
        <v>14</v>
      </c>
      <c r="F89">
        <f t="shared" si="34"/>
        <v>3</v>
      </c>
      <c r="G89">
        <v>1</v>
      </c>
      <c r="H89">
        <v>0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0</v>
      </c>
      <c r="S89">
        <v>1</v>
      </c>
      <c r="T89">
        <v>1</v>
      </c>
      <c r="U89">
        <v>1</v>
      </c>
      <c r="V89">
        <v>0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Q89">
        <v>1</v>
      </c>
      <c r="AR89">
        <v>1</v>
      </c>
    </row>
    <row r="90" spans="1:38" ht="12.75">
      <c r="A90" t="str">
        <f t="shared" si="35"/>
        <v>Rendezvous 2</v>
      </c>
      <c r="B90" t="s">
        <v>96</v>
      </c>
      <c r="C90" s="5">
        <f t="shared" si="32"/>
        <v>0.21428571428571427</v>
      </c>
      <c r="D90">
        <f t="shared" si="27"/>
        <v>14</v>
      </c>
      <c r="E90">
        <f t="shared" si="33"/>
        <v>3</v>
      </c>
      <c r="F90">
        <f t="shared" si="34"/>
        <v>11</v>
      </c>
      <c r="Q90">
        <v>7</v>
      </c>
      <c r="R90">
        <v>0</v>
      </c>
      <c r="AE90">
        <v>3</v>
      </c>
      <c r="AF90">
        <v>0</v>
      </c>
      <c r="AG90">
        <v>1</v>
      </c>
      <c r="AH90">
        <v>0</v>
      </c>
      <c r="AK90">
        <v>3</v>
      </c>
      <c r="AL90">
        <v>3</v>
      </c>
    </row>
    <row r="91" spans="1:44" ht="12.75">
      <c r="A91" t="str">
        <f t="shared" si="35"/>
        <v>Rendezvous 2</v>
      </c>
      <c r="B91" t="s">
        <v>98</v>
      </c>
      <c r="C91" s="5">
        <f t="shared" si="32"/>
        <v>0.7277777777777777</v>
      </c>
      <c r="D91">
        <f t="shared" si="27"/>
        <v>180</v>
      </c>
      <c r="E91">
        <f>SUM(E80:E90)</f>
        <v>131</v>
      </c>
      <c r="F91">
        <f>SUM(F80:F90)</f>
        <v>49</v>
      </c>
      <c r="G91">
        <f>SUM(G80:G90)</f>
        <v>10</v>
      </c>
      <c r="H91">
        <f aca="true" t="shared" si="36" ref="H91:AR91">SUM(H80:H90)</f>
        <v>7</v>
      </c>
      <c r="I91">
        <f t="shared" si="36"/>
        <v>10</v>
      </c>
      <c r="J91">
        <f t="shared" si="36"/>
        <v>8</v>
      </c>
      <c r="K91">
        <f t="shared" si="36"/>
        <v>10</v>
      </c>
      <c r="L91">
        <f t="shared" si="36"/>
        <v>10</v>
      </c>
      <c r="M91">
        <f t="shared" si="36"/>
        <v>10</v>
      </c>
      <c r="N91">
        <f t="shared" si="36"/>
        <v>9</v>
      </c>
      <c r="O91">
        <f t="shared" si="36"/>
        <v>10</v>
      </c>
      <c r="P91">
        <f t="shared" si="36"/>
        <v>2</v>
      </c>
      <c r="Q91">
        <f t="shared" si="36"/>
        <v>10</v>
      </c>
      <c r="R91">
        <f t="shared" si="36"/>
        <v>3</v>
      </c>
      <c r="S91">
        <f t="shared" si="36"/>
        <v>10</v>
      </c>
      <c r="T91">
        <f t="shared" si="36"/>
        <v>10</v>
      </c>
      <c r="U91">
        <f t="shared" si="36"/>
        <v>10</v>
      </c>
      <c r="V91">
        <f t="shared" si="36"/>
        <v>5</v>
      </c>
      <c r="W91">
        <f t="shared" si="36"/>
        <v>10</v>
      </c>
      <c r="X91">
        <f t="shared" si="36"/>
        <v>8</v>
      </c>
      <c r="Y91">
        <f t="shared" si="36"/>
        <v>10</v>
      </c>
      <c r="Z91">
        <f t="shared" si="36"/>
        <v>9</v>
      </c>
      <c r="AA91">
        <f t="shared" si="36"/>
        <v>10</v>
      </c>
      <c r="AB91">
        <f t="shared" si="36"/>
        <v>7</v>
      </c>
      <c r="AC91">
        <f t="shared" si="36"/>
        <v>10</v>
      </c>
      <c r="AD91">
        <f t="shared" si="36"/>
        <v>8</v>
      </c>
      <c r="AE91">
        <f t="shared" si="36"/>
        <v>10</v>
      </c>
      <c r="AF91">
        <f t="shared" si="36"/>
        <v>7</v>
      </c>
      <c r="AG91">
        <f t="shared" si="36"/>
        <v>10</v>
      </c>
      <c r="AH91">
        <f t="shared" si="36"/>
        <v>3</v>
      </c>
      <c r="AI91">
        <f t="shared" si="36"/>
        <v>10</v>
      </c>
      <c r="AJ91">
        <f t="shared" si="36"/>
        <v>9</v>
      </c>
      <c r="AK91">
        <f t="shared" si="36"/>
        <v>10</v>
      </c>
      <c r="AL91">
        <f t="shared" si="36"/>
        <v>10</v>
      </c>
      <c r="AM91">
        <f t="shared" si="36"/>
        <v>10</v>
      </c>
      <c r="AN91">
        <f t="shared" si="36"/>
        <v>8</v>
      </c>
      <c r="AO91">
        <f t="shared" si="36"/>
        <v>0</v>
      </c>
      <c r="AP91">
        <f t="shared" si="36"/>
        <v>0</v>
      </c>
      <c r="AQ91">
        <f t="shared" si="36"/>
        <v>10</v>
      </c>
      <c r="AR91">
        <f t="shared" si="36"/>
        <v>8</v>
      </c>
    </row>
    <row r="92" spans="1:34" ht="12.75">
      <c r="A92" t="str">
        <f>+J</f>
        <v>RTTL 3</v>
      </c>
      <c r="B92" t="s">
        <v>124</v>
      </c>
      <c r="C92" s="5">
        <f t="shared" si="32"/>
        <v>0.8974358974358975</v>
      </c>
      <c r="D92">
        <f t="shared" si="27"/>
        <v>39</v>
      </c>
      <c r="E92">
        <f aca="true" t="shared" si="37" ref="E92:E102">+H92+J92+L92+N92+P92+R92+T92+V92+X92+Z92+AB92+AD92+AF92+AH92+AJ92+AL92+AN92+AP92+AR92</f>
        <v>35</v>
      </c>
      <c r="F92">
        <f aca="true" t="shared" si="38" ref="F92:F102">+D92-E92</f>
        <v>4</v>
      </c>
      <c r="G92">
        <v>3</v>
      </c>
      <c r="H92">
        <v>3</v>
      </c>
      <c r="I92">
        <v>3</v>
      </c>
      <c r="J92">
        <v>1</v>
      </c>
      <c r="K92">
        <v>3</v>
      </c>
      <c r="L92">
        <v>3</v>
      </c>
      <c r="M92">
        <v>3</v>
      </c>
      <c r="N92">
        <v>3</v>
      </c>
      <c r="O92">
        <v>3</v>
      </c>
      <c r="P92">
        <v>3</v>
      </c>
      <c r="Q92">
        <v>3</v>
      </c>
      <c r="R92">
        <v>2</v>
      </c>
      <c r="U92">
        <v>3</v>
      </c>
      <c r="V92">
        <v>3</v>
      </c>
      <c r="W92">
        <v>3</v>
      </c>
      <c r="X92">
        <v>3</v>
      </c>
      <c r="Y92">
        <v>3</v>
      </c>
      <c r="Z92">
        <v>3</v>
      </c>
      <c r="AA92">
        <v>3</v>
      </c>
      <c r="AB92">
        <v>3</v>
      </c>
      <c r="AC92">
        <v>3</v>
      </c>
      <c r="AD92">
        <v>3</v>
      </c>
      <c r="AE92">
        <v>3</v>
      </c>
      <c r="AF92">
        <v>3</v>
      </c>
      <c r="AG92">
        <v>3</v>
      </c>
      <c r="AH92">
        <v>2</v>
      </c>
    </row>
    <row r="93" spans="1:40" ht="12.75">
      <c r="A93" t="str">
        <f aca="true" t="shared" si="39" ref="A93:A103">+J</f>
        <v>RTTL 3</v>
      </c>
      <c r="B93" t="s">
        <v>125</v>
      </c>
      <c r="C93" s="5">
        <f t="shared" si="32"/>
        <v>0.96875</v>
      </c>
      <c r="D93">
        <f t="shared" si="27"/>
        <v>32</v>
      </c>
      <c r="E93">
        <f t="shared" si="37"/>
        <v>31</v>
      </c>
      <c r="F93">
        <f t="shared" si="38"/>
        <v>1</v>
      </c>
      <c r="G93">
        <v>3</v>
      </c>
      <c r="H93">
        <v>3</v>
      </c>
      <c r="I93">
        <v>2</v>
      </c>
      <c r="J93">
        <v>2</v>
      </c>
      <c r="K93">
        <v>3</v>
      </c>
      <c r="L93">
        <v>3</v>
      </c>
      <c r="Q93">
        <v>3</v>
      </c>
      <c r="R93">
        <v>3</v>
      </c>
      <c r="U93">
        <v>3</v>
      </c>
      <c r="V93">
        <v>3</v>
      </c>
      <c r="W93">
        <v>3</v>
      </c>
      <c r="X93">
        <v>3</v>
      </c>
      <c r="Y93">
        <v>3</v>
      </c>
      <c r="Z93">
        <v>3</v>
      </c>
      <c r="AE93">
        <v>3</v>
      </c>
      <c r="AF93">
        <v>3</v>
      </c>
      <c r="AG93">
        <v>2</v>
      </c>
      <c r="AH93">
        <v>2</v>
      </c>
      <c r="AI93">
        <v>1</v>
      </c>
      <c r="AJ93">
        <v>0</v>
      </c>
      <c r="AK93">
        <v>3</v>
      </c>
      <c r="AL93">
        <v>3</v>
      </c>
      <c r="AM93">
        <v>3</v>
      </c>
      <c r="AN93">
        <v>3</v>
      </c>
    </row>
    <row r="94" spans="1:40" ht="12.75">
      <c r="A94" t="str">
        <f t="shared" si="39"/>
        <v>RTTL 3</v>
      </c>
      <c r="B94" t="s">
        <v>126</v>
      </c>
      <c r="C94" s="5">
        <f aca="true" t="shared" si="40" ref="C94:C127">IF(D94&lt;&gt;0,(SUM(E94/D94)),0)</f>
        <v>0.7857142857142857</v>
      </c>
      <c r="D94">
        <f t="shared" si="27"/>
        <v>28</v>
      </c>
      <c r="E94">
        <f t="shared" si="37"/>
        <v>22</v>
      </c>
      <c r="F94">
        <f t="shared" si="38"/>
        <v>6</v>
      </c>
      <c r="G94">
        <v>3</v>
      </c>
      <c r="H94">
        <v>2</v>
      </c>
      <c r="W94">
        <v>3</v>
      </c>
      <c r="X94">
        <v>3</v>
      </c>
      <c r="Y94">
        <v>3</v>
      </c>
      <c r="Z94">
        <v>2</v>
      </c>
      <c r="AA94">
        <v>3</v>
      </c>
      <c r="AB94">
        <v>2</v>
      </c>
      <c r="AC94">
        <v>3</v>
      </c>
      <c r="AD94">
        <v>3</v>
      </c>
      <c r="AE94">
        <v>3</v>
      </c>
      <c r="AF94">
        <v>3</v>
      </c>
      <c r="AG94">
        <v>3</v>
      </c>
      <c r="AH94">
        <v>2</v>
      </c>
      <c r="AI94">
        <v>2</v>
      </c>
      <c r="AJ94">
        <v>1</v>
      </c>
      <c r="AK94">
        <v>3</v>
      </c>
      <c r="AL94">
        <v>3</v>
      </c>
      <c r="AM94">
        <v>2</v>
      </c>
      <c r="AN94">
        <v>1</v>
      </c>
    </row>
    <row r="95" spans="1:30" ht="12.75">
      <c r="A95" t="str">
        <f t="shared" si="39"/>
        <v>RTTL 3</v>
      </c>
      <c r="B95" t="s">
        <v>144</v>
      </c>
      <c r="C95" s="5">
        <f t="shared" si="40"/>
        <v>0.9333333333333333</v>
      </c>
      <c r="D95">
        <f t="shared" si="27"/>
        <v>15</v>
      </c>
      <c r="E95">
        <f t="shared" si="37"/>
        <v>14</v>
      </c>
      <c r="F95">
        <f t="shared" si="38"/>
        <v>1</v>
      </c>
      <c r="I95">
        <v>3</v>
      </c>
      <c r="J95">
        <v>2</v>
      </c>
      <c r="K95">
        <v>3</v>
      </c>
      <c r="L95">
        <v>3</v>
      </c>
      <c r="M95">
        <v>3</v>
      </c>
      <c r="N95">
        <v>3</v>
      </c>
      <c r="O95">
        <v>3</v>
      </c>
      <c r="P95">
        <v>3</v>
      </c>
      <c r="AC95">
        <v>3</v>
      </c>
      <c r="AD95">
        <v>3</v>
      </c>
    </row>
    <row r="96" spans="1:28" ht="12.75">
      <c r="A96" t="str">
        <f t="shared" si="39"/>
        <v>RTTL 3</v>
      </c>
      <c r="B96" t="s">
        <v>157</v>
      </c>
      <c r="C96" s="5">
        <f t="shared" si="40"/>
        <v>0.08333333333333333</v>
      </c>
      <c r="D96">
        <f t="shared" si="27"/>
        <v>12</v>
      </c>
      <c r="E96">
        <f t="shared" si="37"/>
        <v>1</v>
      </c>
      <c r="F96">
        <f t="shared" si="38"/>
        <v>11</v>
      </c>
      <c r="M96">
        <v>3</v>
      </c>
      <c r="N96">
        <v>0</v>
      </c>
      <c r="S96">
        <v>3</v>
      </c>
      <c r="T96">
        <v>1</v>
      </c>
      <c r="U96">
        <v>3</v>
      </c>
      <c r="V96">
        <v>0</v>
      </c>
      <c r="AA96">
        <v>3</v>
      </c>
      <c r="AB96">
        <v>0</v>
      </c>
    </row>
    <row r="97" spans="1:16" ht="12.75">
      <c r="A97" t="str">
        <f t="shared" si="39"/>
        <v>RTTL 3</v>
      </c>
      <c r="B97" t="s">
        <v>160</v>
      </c>
      <c r="C97" s="5">
        <f t="shared" si="40"/>
        <v>0.3333333333333333</v>
      </c>
      <c r="D97">
        <f t="shared" si="27"/>
        <v>3</v>
      </c>
      <c r="E97">
        <f t="shared" si="37"/>
        <v>1</v>
      </c>
      <c r="F97">
        <f t="shared" si="38"/>
        <v>2</v>
      </c>
      <c r="O97">
        <v>3</v>
      </c>
      <c r="P97">
        <v>1</v>
      </c>
    </row>
    <row r="98" spans="1:18" ht="12.75">
      <c r="A98" t="str">
        <f t="shared" si="39"/>
        <v>RTTL 3</v>
      </c>
      <c r="B98" s="32" t="s">
        <v>173</v>
      </c>
      <c r="C98" s="5">
        <f>IF(D98&lt;&gt;0,(SUM(E98/D98)),0)</f>
        <v>0</v>
      </c>
      <c r="D98">
        <f>+G98+I98+K98+M98+O98+Q98+S98+U98+W98+Y98+AA98+AI98+AE98+AG98+AC98+AK98+AM98+AO98+AQ98</f>
        <v>3</v>
      </c>
      <c r="E98">
        <f>+H98+J98+L98+N98+P98+R98+T98+V98+X98+Z98+AB98+AD98+AF98+AH98+AJ98+AL98+AN98+AP98+AR98</f>
        <v>0</v>
      </c>
      <c r="F98">
        <f>+D98-E98</f>
        <v>3</v>
      </c>
      <c r="Q98">
        <v>3</v>
      </c>
      <c r="R98">
        <v>0</v>
      </c>
    </row>
    <row r="99" spans="1:20" ht="12.75">
      <c r="A99" t="str">
        <f>+J</f>
        <v>RTTL 3</v>
      </c>
      <c r="B99" t="s">
        <v>172</v>
      </c>
      <c r="C99" s="5">
        <f>IF(D99&lt;&gt;0,(SUM(E99/D99)),0)</f>
        <v>0</v>
      </c>
      <c r="D99">
        <f>+G99+I99+K99+M99+O99+Q99+S99+U99+W99+Y99+AA99+AI99+AE99+AG99+AC99+AK99+AM99+AO99+AQ99</f>
        <v>3</v>
      </c>
      <c r="E99">
        <f>+H99+J99+L99+N99+P99+R99+T99+V99+X99+Z99+AB99+AD99+AF99+AH99+AJ99+AL99+AN99+AP99+AR99</f>
        <v>0</v>
      </c>
      <c r="F99">
        <f>+D99-E99</f>
        <v>3</v>
      </c>
      <c r="S99">
        <v>3</v>
      </c>
      <c r="T99">
        <v>0</v>
      </c>
    </row>
    <row r="100" spans="1:40" ht="12.75">
      <c r="A100" t="str">
        <f>+J</f>
        <v>RTTL 3</v>
      </c>
      <c r="B100" t="s">
        <v>194</v>
      </c>
      <c r="C100" s="5">
        <f t="shared" si="40"/>
        <v>0.75</v>
      </c>
      <c r="D100">
        <f t="shared" si="27"/>
        <v>8</v>
      </c>
      <c r="E100">
        <f t="shared" si="37"/>
        <v>6</v>
      </c>
      <c r="F100">
        <f t="shared" si="38"/>
        <v>2</v>
      </c>
      <c r="AI100">
        <v>2</v>
      </c>
      <c r="AJ100">
        <v>1</v>
      </c>
      <c r="AK100">
        <v>3</v>
      </c>
      <c r="AL100">
        <v>2</v>
      </c>
      <c r="AM100">
        <v>3</v>
      </c>
      <c r="AN100">
        <v>3</v>
      </c>
    </row>
    <row r="101" spans="1:40" ht="12.75">
      <c r="A101" t="str">
        <f t="shared" si="39"/>
        <v>RTTL 3</v>
      </c>
      <c r="B101" t="s">
        <v>97</v>
      </c>
      <c r="C101" s="5">
        <f t="shared" si="40"/>
        <v>0.7647058823529411</v>
      </c>
      <c r="D101">
        <f t="shared" si="27"/>
        <v>17</v>
      </c>
      <c r="E101">
        <f t="shared" si="37"/>
        <v>13</v>
      </c>
      <c r="F101">
        <f t="shared" si="38"/>
        <v>4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0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0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0</v>
      </c>
      <c r="AI101">
        <v>1</v>
      </c>
      <c r="AJ101">
        <v>0</v>
      </c>
      <c r="AK101">
        <v>1</v>
      </c>
      <c r="AL101">
        <v>1</v>
      </c>
      <c r="AM101">
        <v>1</v>
      </c>
      <c r="AN101">
        <v>1</v>
      </c>
    </row>
    <row r="102" spans="1:44" ht="12.75">
      <c r="A102" t="str">
        <f t="shared" si="39"/>
        <v>RTTL 3</v>
      </c>
      <c r="B102" t="s">
        <v>96</v>
      </c>
      <c r="C102" s="5">
        <f t="shared" si="40"/>
        <v>0.7</v>
      </c>
      <c r="D102">
        <f t="shared" si="27"/>
        <v>20</v>
      </c>
      <c r="E102">
        <f t="shared" si="37"/>
        <v>14</v>
      </c>
      <c r="F102">
        <f t="shared" si="38"/>
        <v>6</v>
      </c>
      <c r="I102">
        <v>1</v>
      </c>
      <c r="J102">
        <v>0</v>
      </c>
      <c r="S102">
        <v>3</v>
      </c>
      <c r="T102">
        <v>0</v>
      </c>
      <c r="AG102">
        <v>1</v>
      </c>
      <c r="AH102">
        <v>1</v>
      </c>
      <c r="AI102">
        <v>4</v>
      </c>
      <c r="AJ102">
        <v>3</v>
      </c>
      <c r="AM102">
        <v>1</v>
      </c>
      <c r="AN102">
        <v>0</v>
      </c>
      <c r="AQ102">
        <v>10</v>
      </c>
      <c r="AR102">
        <v>10</v>
      </c>
    </row>
    <row r="103" spans="1:44" ht="12.75">
      <c r="A103" t="str">
        <f t="shared" si="39"/>
        <v>RTTL 3</v>
      </c>
      <c r="B103" t="s">
        <v>98</v>
      </c>
      <c r="C103" s="5">
        <f t="shared" si="40"/>
        <v>0.7611111111111111</v>
      </c>
      <c r="D103">
        <f t="shared" si="27"/>
        <v>180</v>
      </c>
      <c r="E103">
        <f>SUM(E92:E102)</f>
        <v>137</v>
      </c>
      <c r="F103">
        <f>SUM(F92:F102)</f>
        <v>43</v>
      </c>
      <c r="G103">
        <f aca="true" t="shared" si="41" ref="G103:AQ103">SUM(G92:G102)</f>
        <v>10</v>
      </c>
      <c r="H103">
        <f t="shared" si="41"/>
        <v>9</v>
      </c>
      <c r="I103">
        <f t="shared" si="41"/>
        <v>10</v>
      </c>
      <c r="J103">
        <f t="shared" si="41"/>
        <v>6</v>
      </c>
      <c r="K103">
        <f t="shared" si="41"/>
        <v>10</v>
      </c>
      <c r="L103">
        <f t="shared" si="41"/>
        <v>10</v>
      </c>
      <c r="M103">
        <f t="shared" si="41"/>
        <v>10</v>
      </c>
      <c r="N103">
        <f t="shared" si="41"/>
        <v>7</v>
      </c>
      <c r="O103">
        <f t="shared" si="41"/>
        <v>10</v>
      </c>
      <c r="P103">
        <f t="shared" si="41"/>
        <v>8</v>
      </c>
      <c r="Q103">
        <f t="shared" si="41"/>
        <v>10</v>
      </c>
      <c r="R103">
        <f t="shared" si="41"/>
        <v>5</v>
      </c>
      <c r="S103">
        <f t="shared" si="41"/>
        <v>10</v>
      </c>
      <c r="T103">
        <f t="shared" si="41"/>
        <v>2</v>
      </c>
      <c r="U103">
        <f t="shared" si="41"/>
        <v>10</v>
      </c>
      <c r="V103">
        <f t="shared" si="41"/>
        <v>7</v>
      </c>
      <c r="W103">
        <f t="shared" si="41"/>
        <v>10</v>
      </c>
      <c r="X103">
        <f t="shared" si="41"/>
        <v>10</v>
      </c>
      <c r="Y103">
        <f t="shared" si="41"/>
        <v>10</v>
      </c>
      <c r="Z103">
        <f t="shared" si="41"/>
        <v>9</v>
      </c>
      <c r="AA103">
        <f t="shared" si="41"/>
        <v>10</v>
      </c>
      <c r="AB103">
        <f t="shared" si="41"/>
        <v>5</v>
      </c>
      <c r="AC103">
        <f t="shared" si="41"/>
        <v>10</v>
      </c>
      <c r="AD103">
        <f t="shared" si="41"/>
        <v>10</v>
      </c>
      <c r="AE103">
        <f t="shared" si="41"/>
        <v>10</v>
      </c>
      <c r="AF103">
        <f t="shared" si="41"/>
        <v>10</v>
      </c>
      <c r="AG103">
        <f t="shared" si="41"/>
        <v>10</v>
      </c>
      <c r="AH103">
        <f t="shared" si="41"/>
        <v>7</v>
      </c>
      <c r="AI103">
        <f t="shared" si="41"/>
        <v>10</v>
      </c>
      <c r="AJ103">
        <f t="shared" si="41"/>
        <v>5</v>
      </c>
      <c r="AK103">
        <f t="shared" si="41"/>
        <v>10</v>
      </c>
      <c r="AL103">
        <f t="shared" si="41"/>
        <v>9</v>
      </c>
      <c r="AM103">
        <f t="shared" si="41"/>
        <v>10</v>
      </c>
      <c r="AN103">
        <f t="shared" si="41"/>
        <v>8</v>
      </c>
      <c r="AO103">
        <f t="shared" si="41"/>
        <v>0</v>
      </c>
      <c r="AP103">
        <f t="shared" si="41"/>
        <v>0</v>
      </c>
      <c r="AQ103">
        <f t="shared" si="41"/>
        <v>10</v>
      </c>
      <c r="AR103">
        <f>SUM(AR92:AR102)</f>
        <v>10</v>
      </c>
    </row>
    <row r="104" spans="1:44" ht="12.75">
      <c r="A104" t="str">
        <f>+B</f>
        <v>Wanstead &amp; Woodford</v>
      </c>
      <c r="B104" t="s">
        <v>115</v>
      </c>
      <c r="C104" s="5">
        <f t="shared" si="40"/>
        <v>0.3269230769230769</v>
      </c>
      <c r="D104">
        <f aca="true" t="shared" si="42" ref="D104:D127">+G104+I104+K104+M104+O104+Q104+S104+U104+W104+Y104+AA104+AI104+AE104+AG104+AC104+AK104+AM104+AO104+AQ104</f>
        <v>52</v>
      </c>
      <c r="E104">
        <f aca="true" t="shared" si="43" ref="E104:E112">+H104+J104+L104+N104+P104+R104+T104+V104+X104+Z104+AB104+AD104+AF104+AH104+AJ104+AL104+AN104+AP104+AR104</f>
        <v>17</v>
      </c>
      <c r="F104">
        <f aca="true" t="shared" si="44" ref="F104:F112">+D104-E104</f>
        <v>35</v>
      </c>
      <c r="G104">
        <v>3</v>
      </c>
      <c r="H104">
        <v>1</v>
      </c>
      <c r="I104">
        <v>3</v>
      </c>
      <c r="J104">
        <v>0</v>
      </c>
      <c r="K104">
        <v>3</v>
      </c>
      <c r="L104">
        <v>2</v>
      </c>
      <c r="M104">
        <v>3</v>
      </c>
      <c r="N104">
        <v>0</v>
      </c>
      <c r="O104">
        <v>3</v>
      </c>
      <c r="P104">
        <v>1</v>
      </c>
      <c r="Q104">
        <v>3</v>
      </c>
      <c r="R104">
        <v>1</v>
      </c>
      <c r="S104">
        <v>3</v>
      </c>
      <c r="T104">
        <v>1</v>
      </c>
      <c r="U104">
        <v>3</v>
      </c>
      <c r="V104">
        <v>1</v>
      </c>
      <c r="W104">
        <v>3</v>
      </c>
      <c r="X104">
        <v>1</v>
      </c>
      <c r="Y104">
        <v>3</v>
      </c>
      <c r="Z104">
        <v>2</v>
      </c>
      <c r="AA104">
        <v>3</v>
      </c>
      <c r="AB104">
        <v>0</v>
      </c>
      <c r="AC104">
        <v>3</v>
      </c>
      <c r="AD104">
        <v>1</v>
      </c>
      <c r="AE104">
        <v>3</v>
      </c>
      <c r="AF104">
        <v>3</v>
      </c>
      <c r="AG104">
        <v>3</v>
      </c>
      <c r="AH104">
        <v>0</v>
      </c>
      <c r="AI104">
        <v>3</v>
      </c>
      <c r="AJ104">
        <v>2</v>
      </c>
      <c r="AK104">
        <v>3</v>
      </c>
      <c r="AL104">
        <v>1</v>
      </c>
      <c r="AM104">
        <v>2</v>
      </c>
      <c r="AN104">
        <v>0</v>
      </c>
      <c r="AQ104">
        <v>2</v>
      </c>
      <c r="AR104">
        <v>0</v>
      </c>
    </row>
    <row r="105" spans="1:44" ht="12.75">
      <c r="A105" t="str">
        <f aca="true" t="shared" si="45" ref="A105:A113">+B</f>
        <v>Wanstead &amp; Woodford</v>
      </c>
      <c r="B105" t="s">
        <v>116</v>
      </c>
      <c r="C105" s="5">
        <f t="shared" si="40"/>
        <v>0.29545454545454547</v>
      </c>
      <c r="D105">
        <f t="shared" si="42"/>
        <v>44</v>
      </c>
      <c r="E105">
        <f t="shared" si="43"/>
        <v>13</v>
      </c>
      <c r="F105">
        <f t="shared" si="44"/>
        <v>31</v>
      </c>
      <c r="G105">
        <v>3</v>
      </c>
      <c r="H105">
        <v>1</v>
      </c>
      <c r="I105">
        <v>3</v>
      </c>
      <c r="J105">
        <v>0</v>
      </c>
      <c r="K105">
        <v>3</v>
      </c>
      <c r="L105">
        <v>0</v>
      </c>
      <c r="M105">
        <v>3</v>
      </c>
      <c r="N105">
        <v>1</v>
      </c>
      <c r="O105">
        <v>3</v>
      </c>
      <c r="P105">
        <v>1</v>
      </c>
      <c r="Q105">
        <v>3</v>
      </c>
      <c r="R105">
        <v>1</v>
      </c>
      <c r="S105">
        <v>3</v>
      </c>
      <c r="T105">
        <v>1</v>
      </c>
      <c r="U105">
        <v>3</v>
      </c>
      <c r="V105">
        <v>1</v>
      </c>
      <c r="Y105">
        <v>3</v>
      </c>
      <c r="Z105">
        <v>3</v>
      </c>
      <c r="AA105">
        <v>3</v>
      </c>
      <c r="AB105">
        <v>1</v>
      </c>
      <c r="AC105">
        <v>3</v>
      </c>
      <c r="AD105">
        <v>2</v>
      </c>
      <c r="AI105">
        <v>3</v>
      </c>
      <c r="AJ105">
        <v>1</v>
      </c>
      <c r="AK105">
        <v>3</v>
      </c>
      <c r="AL105">
        <v>0</v>
      </c>
      <c r="AM105">
        <v>3</v>
      </c>
      <c r="AN105">
        <v>0</v>
      </c>
      <c r="AQ105">
        <v>2</v>
      </c>
      <c r="AR105">
        <v>0</v>
      </c>
    </row>
    <row r="106" spans="1:8" ht="12.75">
      <c r="A106" t="str">
        <f t="shared" si="45"/>
        <v>Wanstead &amp; Woodford</v>
      </c>
      <c r="B106" t="s">
        <v>117</v>
      </c>
      <c r="C106" s="5">
        <f t="shared" si="40"/>
        <v>1</v>
      </c>
      <c r="D106">
        <f t="shared" si="42"/>
        <v>3</v>
      </c>
      <c r="E106">
        <f t="shared" si="43"/>
        <v>3</v>
      </c>
      <c r="F106">
        <f t="shared" si="44"/>
        <v>0</v>
      </c>
      <c r="G106">
        <v>3</v>
      </c>
      <c r="H106">
        <v>3</v>
      </c>
    </row>
    <row r="107" spans="1:44" ht="12.75">
      <c r="A107" t="str">
        <f t="shared" si="45"/>
        <v>Wanstead &amp; Woodford</v>
      </c>
      <c r="B107" t="s">
        <v>141</v>
      </c>
      <c r="C107" s="5">
        <f t="shared" si="40"/>
        <v>0.7368421052631579</v>
      </c>
      <c r="D107">
        <f t="shared" si="42"/>
        <v>38</v>
      </c>
      <c r="E107">
        <f t="shared" si="43"/>
        <v>28</v>
      </c>
      <c r="F107">
        <f t="shared" si="44"/>
        <v>10</v>
      </c>
      <c r="I107">
        <v>3</v>
      </c>
      <c r="J107">
        <v>2</v>
      </c>
      <c r="O107">
        <v>3</v>
      </c>
      <c r="P107">
        <v>3</v>
      </c>
      <c r="S107">
        <v>3</v>
      </c>
      <c r="T107">
        <v>2</v>
      </c>
      <c r="U107">
        <v>3</v>
      </c>
      <c r="V107">
        <v>1</v>
      </c>
      <c r="W107">
        <v>3</v>
      </c>
      <c r="X107">
        <v>2</v>
      </c>
      <c r="AA107">
        <v>3</v>
      </c>
      <c r="AB107">
        <v>2</v>
      </c>
      <c r="AC107">
        <v>3</v>
      </c>
      <c r="AD107">
        <v>3</v>
      </c>
      <c r="AE107">
        <v>3</v>
      </c>
      <c r="AF107">
        <v>3</v>
      </c>
      <c r="AG107">
        <v>3</v>
      </c>
      <c r="AH107">
        <v>2</v>
      </c>
      <c r="AI107">
        <v>3</v>
      </c>
      <c r="AJ107">
        <v>3</v>
      </c>
      <c r="AK107">
        <v>3</v>
      </c>
      <c r="AL107">
        <v>3</v>
      </c>
      <c r="AM107">
        <v>3</v>
      </c>
      <c r="AN107">
        <v>1</v>
      </c>
      <c r="AQ107">
        <v>2</v>
      </c>
      <c r="AR107">
        <v>1</v>
      </c>
    </row>
    <row r="108" spans="1:18" ht="13.5" customHeight="1">
      <c r="A108" t="str">
        <f t="shared" si="45"/>
        <v>Wanstead &amp; Woodford</v>
      </c>
      <c r="B108" t="s">
        <v>142</v>
      </c>
      <c r="C108" s="5">
        <f t="shared" si="40"/>
        <v>0.16666666666666666</v>
      </c>
      <c r="D108">
        <f t="shared" si="42"/>
        <v>6</v>
      </c>
      <c r="E108">
        <f t="shared" si="43"/>
        <v>1</v>
      </c>
      <c r="F108">
        <f t="shared" si="44"/>
        <v>5</v>
      </c>
      <c r="M108">
        <v>3</v>
      </c>
      <c r="N108">
        <v>1</v>
      </c>
      <c r="Q108">
        <v>3</v>
      </c>
      <c r="R108">
        <v>0</v>
      </c>
    </row>
    <row r="109" spans="1:26" ht="13.5" customHeight="1">
      <c r="A109" t="str">
        <f t="shared" si="45"/>
        <v>Wanstead &amp; Woodford</v>
      </c>
      <c r="B109" t="s">
        <v>155</v>
      </c>
      <c r="C109" s="5">
        <f t="shared" si="40"/>
        <v>0.8333333333333334</v>
      </c>
      <c r="D109">
        <f t="shared" si="42"/>
        <v>6</v>
      </c>
      <c r="E109">
        <f t="shared" si="43"/>
        <v>5</v>
      </c>
      <c r="F109">
        <f t="shared" si="44"/>
        <v>1</v>
      </c>
      <c r="K109">
        <v>3</v>
      </c>
      <c r="L109">
        <v>2</v>
      </c>
      <c r="Y109">
        <v>3</v>
      </c>
      <c r="Z109">
        <v>3</v>
      </c>
    </row>
    <row r="110" spans="1:34" ht="13.5" customHeight="1">
      <c r="A110" t="str">
        <f t="shared" si="45"/>
        <v>Wanstead &amp; Woodford</v>
      </c>
      <c r="B110" t="s">
        <v>179</v>
      </c>
      <c r="C110" s="5">
        <f t="shared" si="40"/>
        <v>0</v>
      </c>
      <c r="D110">
        <f t="shared" si="42"/>
        <v>6</v>
      </c>
      <c r="E110">
        <f t="shared" si="43"/>
        <v>0</v>
      </c>
      <c r="F110">
        <f t="shared" si="44"/>
        <v>6</v>
      </c>
      <c r="W110">
        <v>3</v>
      </c>
      <c r="X110">
        <v>0</v>
      </c>
      <c r="AG110">
        <v>3</v>
      </c>
      <c r="AH110">
        <v>0</v>
      </c>
    </row>
    <row r="111" spans="1:44" ht="12.75">
      <c r="A111" t="str">
        <f t="shared" si="45"/>
        <v>Wanstead &amp; Woodford</v>
      </c>
      <c r="B111" t="s">
        <v>97</v>
      </c>
      <c r="C111" s="5">
        <f t="shared" si="40"/>
        <v>0.6111111111111112</v>
      </c>
      <c r="D111">
        <f t="shared" si="42"/>
        <v>18</v>
      </c>
      <c r="E111">
        <f t="shared" si="43"/>
        <v>11</v>
      </c>
      <c r="F111">
        <f t="shared" si="44"/>
        <v>7</v>
      </c>
      <c r="G111">
        <v>1</v>
      </c>
      <c r="H111">
        <v>1</v>
      </c>
      <c r="I111">
        <v>1</v>
      </c>
      <c r="J111">
        <v>0</v>
      </c>
      <c r="K111">
        <v>1</v>
      </c>
      <c r="L111">
        <v>1</v>
      </c>
      <c r="M111">
        <v>1</v>
      </c>
      <c r="N111">
        <v>0</v>
      </c>
      <c r="O111">
        <v>1</v>
      </c>
      <c r="P111">
        <v>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0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0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0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0</v>
      </c>
      <c r="AQ111">
        <v>1</v>
      </c>
      <c r="AR111">
        <v>1</v>
      </c>
    </row>
    <row r="112" spans="1:44" ht="12.75">
      <c r="A112" t="str">
        <f t="shared" si="45"/>
        <v>Wanstead &amp; Woodford</v>
      </c>
      <c r="B112" t="s">
        <v>96</v>
      </c>
      <c r="C112" s="5">
        <f t="shared" si="40"/>
        <v>0.5714285714285714</v>
      </c>
      <c r="D112">
        <f t="shared" si="42"/>
        <v>7</v>
      </c>
      <c r="E112">
        <f t="shared" si="43"/>
        <v>4</v>
      </c>
      <c r="F112">
        <f t="shared" si="44"/>
        <v>3</v>
      </c>
      <c r="AE112">
        <v>3</v>
      </c>
      <c r="AF112">
        <v>0</v>
      </c>
      <c r="AM112">
        <v>1</v>
      </c>
      <c r="AN112">
        <v>1</v>
      </c>
      <c r="AQ112">
        <v>3</v>
      </c>
      <c r="AR112">
        <v>3</v>
      </c>
    </row>
    <row r="113" spans="1:44" ht="12.75">
      <c r="A113" t="str">
        <f t="shared" si="45"/>
        <v>Wanstead &amp; Woodford</v>
      </c>
      <c r="B113" t="s">
        <v>98</v>
      </c>
      <c r="C113" s="5">
        <f t="shared" si="40"/>
        <v>0.45555555555555555</v>
      </c>
      <c r="D113">
        <f t="shared" si="42"/>
        <v>180</v>
      </c>
      <c r="E113">
        <f>SUM(E104:E112)</f>
        <v>82</v>
      </c>
      <c r="F113">
        <f>SUM(F104:F112)</f>
        <v>98</v>
      </c>
      <c r="G113">
        <f>SUM(G104:G112)</f>
        <v>10</v>
      </c>
      <c r="H113">
        <f aca="true" t="shared" si="46" ref="H113:AR113">SUM(H104:H112)</f>
        <v>6</v>
      </c>
      <c r="I113">
        <f t="shared" si="46"/>
        <v>10</v>
      </c>
      <c r="J113">
        <f t="shared" si="46"/>
        <v>2</v>
      </c>
      <c r="K113">
        <f t="shared" si="46"/>
        <v>10</v>
      </c>
      <c r="L113">
        <f t="shared" si="46"/>
        <v>5</v>
      </c>
      <c r="M113">
        <f t="shared" si="46"/>
        <v>10</v>
      </c>
      <c r="N113">
        <f t="shared" si="46"/>
        <v>2</v>
      </c>
      <c r="O113">
        <f t="shared" si="46"/>
        <v>10</v>
      </c>
      <c r="P113">
        <f t="shared" si="46"/>
        <v>5</v>
      </c>
      <c r="Q113">
        <f t="shared" si="46"/>
        <v>10</v>
      </c>
      <c r="R113">
        <f t="shared" si="46"/>
        <v>3</v>
      </c>
      <c r="S113">
        <f t="shared" si="46"/>
        <v>10</v>
      </c>
      <c r="T113">
        <f t="shared" si="46"/>
        <v>5</v>
      </c>
      <c r="U113">
        <f t="shared" si="46"/>
        <v>10</v>
      </c>
      <c r="V113">
        <f t="shared" si="46"/>
        <v>3</v>
      </c>
      <c r="W113">
        <f t="shared" si="46"/>
        <v>10</v>
      </c>
      <c r="X113">
        <f t="shared" si="46"/>
        <v>4</v>
      </c>
      <c r="Y113">
        <f t="shared" si="46"/>
        <v>10</v>
      </c>
      <c r="Z113">
        <f t="shared" si="46"/>
        <v>9</v>
      </c>
      <c r="AA113">
        <f t="shared" si="46"/>
        <v>10</v>
      </c>
      <c r="AB113">
        <f t="shared" si="46"/>
        <v>3</v>
      </c>
      <c r="AC113">
        <f t="shared" si="46"/>
        <v>10</v>
      </c>
      <c r="AD113">
        <f t="shared" si="46"/>
        <v>7</v>
      </c>
      <c r="AE113">
        <f t="shared" si="46"/>
        <v>10</v>
      </c>
      <c r="AF113">
        <f t="shared" si="46"/>
        <v>7</v>
      </c>
      <c r="AG113">
        <f t="shared" si="46"/>
        <v>10</v>
      </c>
      <c r="AH113">
        <f t="shared" si="46"/>
        <v>2</v>
      </c>
      <c r="AI113">
        <f t="shared" si="46"/>
        <v>10</v>
      </c>
      <c r="AJ113">
        <f t="shared" si="46"/>
        <v>7</v>
      </c>
      <c r="AK113">
        <f t="shared" si="46"/>
        <v>10</v>
      </c>
      <c r="AL113">
        <f t="shared" si="46"/>
        <v>5</v>
      </c>
      <c r="AM113">
        <f t="shared" si="46"/>
        <v>10</v>
      </c>
      <c r="AN113">
        <f t="shared" si="46"/>
        <v>2</v>
      </c>
      <c r="AO113">
        <f t="shared" si="46"/>
        <v>0</v>
      </c>
      <c r="AP113">
        <f t="shared" si="46"/>
        <v>0</v>
      </c>
      <c r="AQ113">
        <f t="shared" si="46"/>
        <v>10</v>
      </c>
      <c r="AR113">
        <f t="shared" si="46"/>
        <v>5</v>
      </c>
    </row>
    <row r="114" spans="1:40" ht="12.75">
      <c r="A114" t="str">
        <f>+F</f>
        <v>Woodlands 2</v>
      </c>
      <c r="B114" t="s">
        <v>149</v>
      </c>
      <c r="C114" s="5">
        <f t="shared" si="40"/>
        <v>0.21212121212121213</v>
      </c>
      <c r="D114">
        <f t="shared" si="42"/>
        <v>33</v>
      </c>
      <c r="E114">
        <f aca="true" t="shared" si="47" ref="E114:E126">+H114+J114+L114+N114+P114+R114+T114+V114+X114+Z114+AB114+AD114+AF114+AH114+AJ114+AL114+AN114+AP114+AR114</f>
        <v>7</v>
      </c>
      <c r="F114">
        <f aca="true" t="shared" si="48" ref="F114:F126">+D114-E114</f>
        <v>26</v>
      </c>
      <c r="I114">
        <v>3</v>
      </c>
      <c r="J114">
        <v>1</v>
      </c>
      <c r="K114">
        <v>3</v>
      </c>
      <c r="L114">
        <v>0</v>
      </c>
      <c r="M114">
        <v>3</v>
      </c>
      <c r="N114">
        <v>3</v>
      </c>
      <c r="O114">
        <v>3</v>
      </c>
      <c r="P114">
        <v>1</v>
      </c>
      <c r="Q114">
        <v>3</v>
      </c>
      <c r="R114">
        <v>0</v>
      </c>
      <c r="S114">
        <v>3</v>
      </c>
      <c r="T114">
        <v>0</v>
      </c>
      <c r="U114">
        <v>3</v>
      </c>
      <c r="V114">
        <v>1</v>
      </c>
      <c r="W114">
        <v>3</v>
      </c>
      <c r="X114">
        <v>0</v>
      </c>
      <c r="AI114">
        <v>3</v>
      </c>
      <c r="AJ114">
        <v>1</v>
      </c>
      <c r="AK114">
        <v>3</v>
      </c>
      <c r="AL114">
        <v>0</v>
      </c>
      <c r="AM114">
        <v>3</v>
      </c>
      <c r="AN114">
        <v>0</v>
      </c>
    </row>
    <row r="115" spans="1:14" ht="12.75">
      <c r="A115" t="str">
        <f aca="true" t="shared" si="49" ref="A115:A127">+F</f>
        <v>Woodlands 2</v>
      </c>
      <c r="B115" s="32" t="s">
        <v>151</v>
      </c>
      <c r="C115" s="5">
        <f t="shared" si="40"/>
        <v>0.6666666666666666</v>
      </c>
      <c r="D115">
        <f t="shared" si="42"/>
        <v>6</v>
      </c>
      <c r="E115">
        <f t="shared" si="47"/>
        <v>4</v>
      </c>
      <c r="F115">
        <f t="shared" si="48"/>
        <v>2</v>
      </c>
      <c r="I115">
        <v>3</v>
      </c>
      <c r="J115">
        <v>2</v>
      </c>
      <c r="M115">
        <v>3</v>
      </c>
      <c r="N115">
        <v>2</v>
      </c>
    </row>
    <row r="116" spans="1:16" ht="12.75">
      <c r="A116" t="str">
        <f t="shared" si="49"/>
        <v>Woodlands 2</v>
      </c>
      <c r="B116" t="s">
        <v>150</v>
      </c>
      <c r="C116" s="5">
        <f t="shared" si="40"/>
        <v>0.1111111111111111</v>
      </c>
      <c r="D116">
        <f t="shared" si="42"/>
        <v>9</v>
      </c>
      <c r="E116">
        <f t="shared" si="47"/>
        <v>1</v>
      </c>
      <c r="F116">
        <f t="shared" si="48"/>
        <v>8</v>
      </c>
      <c r="I116">
        <v>3</v>
      </c>
      <c r="J116">
        <v>0</v>
      </c>
      <c r="K116">
        <v>3</v>
      </c>
      <c r="L116">
        <v>0</v>
      </c>
      <c r="O116">
        <v>3</v>
      </c>
      <c r="P116">
        <v>1</v>
      </c>
    </row>
    <row r="117" spans="1:32" ht="12.75">
      <c r="A117" t="str">
        <f t="shared" si="49"/>
        <v>Woodlands 2</v>
      </c>
      <c r="B117" t="s">
        <v>162</v>
      </c>
      <c r="C117" s="5">
        <f t="shared" si="40"/>
        <v>0.058823529411764705</v>
      </c>
      <c r="D117">
        <f t="shared" si="42"/>
        <v>17</v>
      </c>
      <c r="E117">
        <f t="shared" si="47"/>
        <v>1</v>
      </c>
      <c r="F117">
        <f t="shared" si="48"/>
        <v>16</v>
      </c>
      <c r="K117">
        <v>3</v>
      </c>
      <c r="L117">
        <v>0</v>
      </c>
      <c r="Q117">
        <v>3</v>
      </c>
      <c r="R117">
        <v>1</v>
      </c>
      <c r="S117">
        <v>3</v>
      </c>
      <c r="T117">
        <v>0</v>
      </c>
      <c r="U117">
        <v>3</v>
      </c>
      <c r="V117">
        <v>0</v>
      </c>
      <c r="W117">
        <v>3</v>
      </c>
      <c r="X117">
        <v>0</v>
      </c>
      <c r="AE117">
        <v>2</v>
      </c>
      <c r="AF117">
        <v>0</v>
      </c>
    </row>
    <row r="118" spans="1:14" ht="12.75">
      <c r="A118" t="str">
        <f t="shared" si="49"/>
        <v>Woodlands 2</v>
      </c>
      <c r="B118" t="s">
        <v>163</v>
      </c>
      <c r="C118" s="5">
        <f t="shared" si="40"/>
        <v>0.6666666666666666</v>
      </c>
      <c r="D118">
        <f t="shared" si="42"/>
        <v>3</v>
      </c>
      <c r="E118">
        <f t="shared" si="47"/>
        <v>2</v>
      </c>
      <c r="F118">
        <f t="shared" si="48"/>
        <v>1</v>
      </c>
      <c r="M118">
        <v>3</v>
      </c>
      <c r="N118">
        <v>2</v>
      </c>
    </row>
    <row r="119" spans="1:40" ht="12.75">
      <c r="A119" t="str">
        <f t="shared" si="49"/>
        <v>Woodlands 2</v>
      </c>
      <c r="B119" t="s">
        <v>170</v>
      </c>
      <c r="C119" s="5">
        <f t="shared" si="40"/>
        <v>0</v>
      </c>
      <c r="D119">
        <f t="shared" si="42"/>
        <v>14</v>
      </c>
      <c r="E119">
        <f t="shared" si="47"/>
        <v>0</v>
      </c>
      <c r="F119">
        <f t="shared" si="48"/>
        <v>14</v>
      </c>
      <c r="O119">
        <v>3</v>
      </c>
      <c r="P119">
        <v>0</v>
      </c>
      <c r="S119">
        <v>3</v>
      </c>
      <c r="T119">
        <v>0</v>
      </c>
      <c r="W119">
        <v>3</v>
      </c>
      <c r="X119">
        <v>0</v>
      </c>
      <c r="AE119">
        <v>2</v>
      </c>
      <c r="AF119">
        <v>0</v>
      </c>
      <c r="AM119">
        <v>3</v>
      </c>
      <c r="AN119">
        <v>0</v>
      </c>
    </row>
    <row r="120" spans="1:40" ht="12.75">
      <c r="A120" t="str">
        <f t="shared" si="49"/>
        <v>Woodlands 2</v>
      </c>
      <c r="B120" t="s">
        <v>187</v>
      </c>
      <c r="C120" s="5">
        <f t="shared" si="40"/>
        <v>0.1111111111111111</v>
      </c>
      <c r="D120">
        <f t="shared" si="42"/>
        <v>9</v>
      </c>
      <c r="E120">
        <f t="shared" si="47"/>
        <v>1</v>
      </c>
      <c r="F120">
        <f t="shared" si="48"/>
        <v>8</v>
      </c>
      <c r="AC120">
        <v>3</v>
      </c>
      <c r="AD120">
        <v>0</v>
      </c>
      <c r="AI120">
        <v>3</v>
      </c>
      <c r="AJ120">
        <v>0</v>
      </c>
      <c r="AM120">
        <v>3</v>
      </c>
      <c r="AN120">
        <v>1</v>
      </c>
    </row>
    <row r="121" spans="1:38" ht="12.75">
      <c r="A121" t="str">
        <f t="shared" si="49"/>
        <v>Woodlands 2</v>
      </c>
      <c r="B121" s="36" t="s">
        <v>188</v>
      </c>
      <c r="C121" s="5">
        <f>IF(D121&lt;&gt;0,(SUM(E121/D121)),0)</f>
        <v>0.2727272727272727</v>
      </c>
      <c r="D121">
        <f>+G121+I121+K121+M121+O121+Q121+S121+U121+W121+Y121+AA121+AI121+AE121+AG121+AC121+AK121+AM121+AO121+AQ121</f>
        <v>11</v>
      </c>
      <c r="E121">
        <f>+H121+J121+L121+N121+P121+R121+T121+V121+X121+Z121+AB121+AD121+AF121+AH121+AJ121+AL121+AN121+AP121+AR121</f>
        <v>3</v>
      </c>
      <c r="F121">
        <f>+D121-E121</f>
        <v>8</v>
      </c>
      <c r="AC121">
        <v>3</v>
      </c>
      <c r="AD121">
        <v>1</v>
      </c>
      <c r="AE121">
        <v>2</v>
      </c>
      <c r="AF121">
        <v>0</v>
      </c>
      <c r="AI121">
        <v>3</v>
      </c>
      <c r="AJ121">
        <v>2</v>
      </c>
      <c r="AK121">
        <v>3</v>
      </c>
      <c r="AL121">
        <v>0</v>
      </c>
    </row>
    <row r="122" spans="1:30" ht="12.75">
      <c r="A122" t="str">
        <f t="shared" si="49"/>
        <v>Woodlands 2</v>
      </c>
      <c r="B122" s="36" t="s">
        <v>189</v>
      </c>
      <c r="C122" s="5">
        <f>IF(D122&lt;&gt;0,(SUM(E122/D122)),0)</f>
        <v>0</v>
      </c>
      <c r="D122">
        <f>+G122+I122+K122+M122+O122+Q122+S122+U122+W122+Y122+AA122+AI122+AE122+AG122+AC122+AK122+AM122+AO122+AQ122</f>
        <v>3</v>
      </c>
      <c r="E122">
        <f>+H122+J122+L122+N122+P122+R122+T122+V122+X122+Z122+AB122+AD122+AF122+AH122+AJ122+AL122+AN122+AP122+AR122</f>
        <v>0</v>
      </c>
      <c r="F122">
        <f>+D122-E122</f>
        <v>3</v>
      </c>
      <c r="AC122">
        <v>3</v>
      </c>
      <c r="AD122">
        <v>0</v>
      </c>
    </row>
    <row r="123" spans="1:6" ht="12.75">
      <c r="A123" t="str">
        <f t="shared" si="49"/>
        <v>Woodlands 2</v>
      </c>
      <c r="C123" s="5">
        <f t="shared" si="40"/>
        <v>0</v>
      </c>
      <c r="D123">
        <f t="shared" si="42"/>
        <v>0</v>
      </c>
      <c r="E123">
        <f t="shared" si="47"/>
        <v>0</v>
      </c>
      <c r="F123">
        <f t="shared" si="48"/>
        <v>0</v>
      </c>
    </row>
    <row r="124" spans="1:22" ht="12.75">
      <c r="A124" t="str">
        <f>+F</f>
        <v>Woodlands 2</v>
      </c>
      <c r="B124" s="32" t="s">
        <v>178</v>
      </c>
      <c r="C124" s="5">
        <f t="shared" si="40"/>
        <v>0</v>
      </c>
      <c r="D124">
        <f t="shared" si="42"/>
        <v>6</v>
      </c>
      <c r="E124">
        <f t="shared" si="47"/>
        <v>0</v>
      </c>
      <c r="F124">
        <f t="shared" si="48"/>
        <v>6</v>
      </c>
      <c r="Q124">
        <v>3</v>
      </c>
      <c r="R124">
        <v>0</v>
      </c>
      <c r="U124">
        <v>3</v>
      </c>
      <c r="V124">
        <v>0</v>
      </c>
    </row>
    <row r="125" spans="1:40" ht="12.75">
      <c r="A125" t="str">
        <f t="shared" si="49"/>
        <v>Woodlands 2</v>
      </c>
      <c r="B125" t="s">
        <v>97</v>
      </c>
      <c r="C125" s="5">
        <f t="shared" si="40"/>
        <v>0.15384615384615385</v>
      </c>
      <c r="D125">
        <f t="shared" si="42"/>
        <v>13</v>
      </c>
      <c r="E125">
        <f t="shared" si="47"/>
        <v>2</v>
      </c>
      <c r="F125">
        <f t="shared" si="48"/>
        <v>11</v>
      </c>
      <c r="I125">
        <v>1</v>
      </c>
      <c r="J125">
        <v>1</v>
      </c>
      <c r="K125">
        <v>1</v>
      </c>
      <c r="L125">
        <v>0</v>
      </c>
      <c r="M125">
        <v>1</v>
      </c>
      <c r="N125">
        <v>1</v>
      </c>
      <c r="O125">
        <v>1</v>
      </c>
      <c r="P125">
        <v>0</v>
      </c>
      <c r="Q125">
        <v>1</v>
      </c>
      <c r="R125">
        <v>0</v>
      </c>
      <c r="S125">
        <v>1</v>
      </c>
      <c r="T125">
        <v>0</v>
      </c>
      <c r="U125">
        <v>1</v>
      </c>
      <c r="V125">
        <v>0</v>
      </c>
      <c r="W125">
        <v>1</v>
      </c>
      <c r="X125">
        <v>0</v>
      </c>
      <c r="AC125">
        <v>1</v>
      </c>
      <c r="AD125">
        <v>0</v>
      </c>
      <c r="AE125">
        <v>1</v>
      </c>
      <c r="AF125">
        <v>0</v>
      </c>
      <c r="AI125">
        <v>1</v>
      </c>
      <c r="AJ125">
        <v>0</v>
      </c>
      <c r="AK125">
        <v>1</v>
      </c>
      <c r="AL125">
        <v>0</v>
      </c>
      <c r="AM125">
        <v>1</v>
      </c>
      <c r="AN125">
        <v>0</v>
      </c>
    </row>
    <row r="126" spans="1:44" ht="12.75">
      <c r="A126" t="str">
        <f t="shared" si="49"/>
        <v>Woodlands 2</v>
      </c>
      <c r="B126" t="s">
        <v>96</v>
      </c>
      <c r="C126" s="5">
        <f t="shared" si="40"/>
        <v>0.05357142857142857</v>
      </c>
      <c r="D126">
        <f t="shared" si="42"/>
        <v>56</v>
      </c>
      <c r="E126">
        <f t="shared" si="47"/>
        <v>3</v>
      </c>
      <c r="F126">
        <f t="shared" si="48"/>
        <v>53</v>
      </c>
      <c r="G126">
        <v>10</v>
      </c>
      <c r="H126">
        <v>0</v>
      </c>
      <c r="Y126">
        <v>10</v>
      </c>
      <c r="Z126">
        <v>0</v>
      </c>
      <c r="AA126">
        <v>10</v>
      </c>
      <c r="AB126">
        <v>0</v>
      </c>
      <c r="AE126">
        <v>3</v>
      </c>
      <c r="AF126">
        <v>3</v>
      </c>
      <c r="AG126">
        <v>10</v>
      </c>
      <c r="AH126">
        <v>0</v>
      </c>
      <c r="AK126">
        <v>3</v>
      </c>
      <c r="AL126">
        <v>0</v>
      </c>
      <c r="AQ126">
        <v>10</v>
      </c>
      <c r="AR126">
        <v>0</v>
      </c>
    </row>
    <row r="127" spans="1:44" ht="12.75">
      <c r="A127" t="str">
        <f t="shared" si="49"/>
        <v>Woodlands 2</v>
      </c>
      <c r="B127" t="s">
        <v>98</v>
      </c>
      <c r="C127" s="5">
        <f t="shared" si="40"/>
        <v>0.13333333333333333</v>
      </c>
      <c r="D127">
        <f t="shared" si="42"/>
        <v>180</v>
      </c>
      <c r="E127">
        <f aca="true" t="shared" si="50" ref="E127:AR127">SUM(E114:E126)</f>
        <v>24</v>
      </c>
      <c r="F127">
        <f t="shared" si="50"/>
        <v>156</v>
      </c>
      <c r="G127">
        <f t="shared" si="50"/>
        <v>10</v>
      </c>
      <c r="H127">
        <f t="shared" si="50"/>
        <v>0</v>
      </c>
      <c r="I127">
        <f t="shared" si="50"/>
        <v>10</v>
      </c>
      <c r="J127">
        <f t="shared" si="50"/>
        <v>4</v>
      </c>
      <c r="K127">
        <f t="shared" si="50"/>
        <v>10</v>
      </c>
      <c r="L127">
        <f t="shared" si="50"/>
        <v>0</v>
      </c>
      <c r="M127">
        <f t="shared" si="50"/>
        <v>10</v>
      </c>
      <c r="N127">
        <f t="shared" si="50"/>
        <v>8</v>
      </c>
      <c r="O127">
        <f t="shared" si="50"/>
        <v>10</v>
      </c>
      <c r="P127">
        <f t="shared" si="50"/>
        <v>2</v>
      </c>
      <c r="Q127">
        <f t="shared" si="50"/>
        <v>10</v>
      </c>
      <c r="R127">
        <f t="shared" si="50"/>
        <v>1</v>
      </c>
      <c r="S127">
        <f t="shared" si="50"/>
        <v>10</v>
      </c>
      <c r="T127">
        <f t="shared" si="50"/>
        <v>0</v>
      </c>
      <c r="U127">
        <f t="shared" si="50"/>
        <v>10</v>
      </c>
      <c r="V127">
        <f t="shared" si="50"/>
        <v>1</v>
      </c>
      <c r="W127">
        <f t="shared" si="50"/>
        <v>10</v>
      </c>
      <c r="X127">
        <f t="shared" si="50"/>
        <v>0</v>
      </c>
      <c r="Y127">
        <f t="shared" si="50"/>
        <v>10</v>
      </c>
      <c r="Z127">
        <f t="shared" si="50"/>
        <v>0</v>
      </c>
      <c r="AA127">
        <f t="shared" si="50"/>
        <v>10</v>
      </c>
      <c r="AB127">
        <f t="shared" si="50"/>
        <v>0</v>
      </c>
      <c r="AC127">
        <f t="shared" si="50"/>
        <v>10</v>
      </c>
      <c r="AD127">
        <f t="shared" si="50"/>
        <v>1</v>
      </c>
      <c r="AE127">
        <f t="shared" si="50"/>
        <v>10</v>
      </c>
      <c r="AF127">
        <f t="shared" si="50"/>
        <v>3</v>
      </c>
      <c r="AG127">
        <f t="shared" si="50"/>
        <v>10</v>
      </c>
      <c r="AH127">
        <f t="shared" si="50"/>
        <v>0</v>
      </c>
      <c r="AI127">
        <f t="shared" si="50"/>
        <v>10</v>
      </c>
      <c r="AJ127">
        <f t="shared" si="50"/>
        <v>3</v>
      </c>
      <c r="AK127">
        <f t="shared" si="50"/>
        <v>10</v>
      </c>
      <c r="AL127">
        <f t="shared" si="50"/>
        <v>0</v>
      </c>
      <c r="AM127">
        <f t="shared" si="50"/>
        <v>10</v>
      </c>
      <c r="AN127">
        <f t="shared" si="50"/>
        <v>1</v>
      </c>
      <c r="AO127">
        <f t="shared" si="50"/>
        <v>0</v>
      </c>
      <c r="AP127">
        <f t="shared" si="50"/>
        <v>0</v>
      </c>
      <c r="AQ127">
        <f t="shared" si="50"/>
        <v>10</v>
      </c>
      <c r="AR127">
        <f t="shared" si="50"/>
        <v>0</v>
      </c>
    </row>
    <row r="129" spans="1:6" ht="12.75">
      <c r="A129" s="6"/>
      <c r="B129" s="6"/>
      <c r="C129" s="8"/>
      <c r="D129" s="6"/>
      <c r="E129" s="6"/>
      <c r="F129" s="6"/>
    </row>
  </sheetData>
  <printOptions/>
  <pageMargins left="0.17" right="0.17" top="0.44" bottom="0.65" header="0.27" footer="0.5"/>
  <pageSetup fitToHeight="2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21" sqref="A21"/>
    </sheetView>
  </sheetViews>
  <sheetFormatPr defaultColWidth="9.140625" defaultRowHeight="12.75"/>
  <cols>
    <col min="1" max="1" width="16.57421875" style="0" customWidth="1"/>
    <col min="2" max="2" width="7.28125" style="0" bestFit="1" customWidth="1"/>
    <col min="3" max="3" width="5.140625" style="0" bestFit="1" customWidth="1"/>
    <col min="4" max="4" width="8.57421875" style="0" bestFit="1" customWidth="1"/>
    <col min="5" max="5" width="19.7109375" style="0" bestFit="1" customWidth="1"/>
    <col min="6" max="6" width="4.57421875" style="0" bestFit="1" customWidth="1"/>
  </cols>
  <sheetData>
    <row r="1" spans="1:11" ht="21" thickTop="1">
      <c r="A1" s="11" t="s">
        <v>167</v>
      </c>
      <c r="B1" s="12"/>
      <c r="C1" s="12"/>
      <c r="D1" s="12"/>
      <c r="E1" s="13"/>
      <c r="F1" s="14"/>
      <c r="G1" s="14"/>
      <c r="H1" s="14"/>
      <c r="I1" s="14"/>
      <c r="J1" s="14"/>
      <c r="K1" s="14"/>
    </row>
    <row r="2" spans="1:11" ht="12.75">
      <c r="A2" s="15" t="s">
        <v>90</v>
      </c>
      <c r="B2" s="16" t="s">
        <v>89</v>
      </c>
      <c r="C2" s="16" t="s">
        <v>92</v>
      </c>
      <c r="D2" s="17" t="s">
        <v>91</v>
      </c>
      <c r="E2" s="18" t="s">
        <v>85</v>
      </c>
      <c r="G2" s="14"/>
      <c r="H2" s="14"/>
      <c r="I2" s="14"/>
      <c r="J2" s="14"/>
      <c r="K2" s="14"/>
    </row>
    <row r="3" spans="1:11" ht="12.75">
      <c r="A3" s="19" t="s">
        <v>125</v>
      </c>
      <c r="B3" s="20">
        <v>8</v>
      </c>
      <c r="C3" s="20">
        <v>8</v>
      </c>
      <c r="D3" s="21">
        <v>1</v>
      </c>
      <c r="E3" s="22" t="s">
        <v>113</v>
      </c>
      <c r="G3" s="14"/>
      <c r="H3" s="14"/>
      <c r="I3" s="14"/>
      <c r="J3" s="14"/>
      <c r="K3" s="14"/>
    </row>
    <row r="4" spans="1:11" ht="12.75">
      <c r="A4" s="19" t="s">
        <v>144</v>
      </c>
      <c r="B4" s="20">
        <v>12</v>
      </c>
      <c r="C4" s="20">
        <v>11</v>
      </c>
      <c r="D4" s="21">
        <v>0.9166666666666666</v>
      </c>
      <c r="E4" s="22" t="s">
        <v>113</v>
      </c>
      <c r="G4" s="14"/>
      <c r="H4" s="14"/>
      <c r="I4" s="14"/>
      <c r="J4" s="14"/>
      <c r="K4" s="14"/>
    </row>
    <row r="5" spans="1:11" ht="12.75">
      <c r="A5" s="19" t="s">
        <v>132</v>
      </c>
      <c r="B5" s="20">
        <v>12</v>
      </c>
      <c r="C5" s="20">
        <v>11</v>
      </c>
      <c r="D5" s="21">
        <v>0.9166666666666666</v>
      </c>
      <c r="E5" s="22" t="s">
        <v>103</v>
      </c>
      <c r="G5" s="14"/>
      <c r="H5" s="14"/>
      <c r="I5" s="14"/>
      <c r="J5" s="14"/>
      <c r="K5" s="14"/>
    </row>
    <row r="6" spans="1:11" ht="12.75">
      <c r="A6" s="19" t="s">
        <v>130</v>
      </c>
      <c r="B6" s="20">
        <v>9</v>
      </c>
      <c r="C6" s="20">
        <v>8</v>
      </c>
      <c r="D6" s="21">
        <v>0.8888888888888888</v>
      </c>
      <c r="E6" s="22" t="s">
        <v>108</v>
      </c>
      <c r="G6" s="14"/>
      <c r="H6" s="14"/>
      <c r="I6" s="14"/>
      <c r="J6" s="14"/>
      <c r="K6" s="14"/>
    </row>
    <row r="7" spans="1:11" ht="12.75">
      <c r="A7" s="19" t="s">
        <v>124</v>
      </c>
      <c r="B7" s="20">
        <v>15</v>
      </c>
      <c r="C7" s="20">
        <v>13</v>
      </c>
      <c r="D7" s="21">
        <v>0.8666666666666667</v>
      </c>
      <c r="E7" s="22" t="s">
        <v>113</v>
      </c>
      <c r="G7" s="14"/>
      <c r="H7" s="14"/>
      <c r="I7" s="14"/>
      <c r="J7" s="14"/>
      <c r="K7" s="14"/>
    </row>
    <row r="8" spans="1:11" ht="12.75">
      <c r="A8" s="19" t="s">
        <v>128</v>
      </c>
      <c r="B8" s="20">
        <v>12</v>
      </c>
      <c r="C8" s="20">
        <v>10</v>
      </c>
      <c r="D8" s="21">
        <v>0.8333333333333334</v>
      </c>
      <c r="E8" s="22" t="s">
        <v>108</v>
      </c>
      <c r="G8" s="14"/>
      <c r="H8" s="14"/>
      <c r="I8" s="14"/>
      <c r="J8" s="14"/>
      <c r="K8" s="14"/>
    </row>
    <row r="9" spans="1:11" ht="12.75">
      <c r="A9" s="19" t="s">
        <v>141</v>
      </c>
      <c r="B9" s="20">
        <v>6</v>
      </c>
      <c r="C9" s="20">
        <v>5</v>
      </c>
      <c r="D9" s="21">
        <v>0.8333333333333334</v>
      </c>
      <c r="E9" s="22" t="s">
        <v>107</v>
      </c>
      <c r="G9" s="14"/>
      <c r="H9" s="14"/>
      <c r="I9" s="14"/>
      <c r="J9" s="14"/>
      <c r="K9" s="14"/>
    </row>
    <row r="10" spans="1:11" ht="12.75">
      <c r="A10" s="19" t="s">
        <v>131</v>
      </c>
      <c r="B10" s="20">
        <v>15</v>
      </c>
      <c r="C10" s="20">
        <v>12</v>
      </c>
      <c r="D10" s="21">
        <v>0.8</v>
      </c>
      <c r="E10" s="22" t="s">
        <v>103</v>
      </c>
      <c r="G10" s="14"/>
      <c r="H10" s="14"/>
      <c r="I10" s="14"/>
      <c r="J10" s="14"/>
      <c r="K10" s="14"/>
    </row>
    <row r="11" spans="1:11" ht="12.75">
      <c r="A11" s="19" t="s">
        <v>146</v>
      </c>
      <c r="B11" s="20">
        <v>8</v>
      </c>
      <c r="C11" s="20">
        <v>6</v>
      </c>
      <c r="D11" s="21">
        <v>0.75</v>
      </c>
      <c r="E11" s="22" t="s">
        <v>110</v>
      </c>
      <c r="G11" s="14"/>
      <c r="H11" s="14"/>
      <c r="I11" s="14"/>
      <c r="J11" s="14"/>
      <c r="K11" s="14"/>
    </row>
    <row r="12" spans="1:11" ht="12.75">
      <c r="A12" s="19" t="s">
        <v>138</v>
      </c>
      <c r="B12" s="20">
        <v>15</v>
      </c>
      <c r="C12" s="20">
        <v>11</v>
      </c>
      <c r="D12" s="21">
        <v>0.7333333333333333</v>
      </c>
      <c r="E12" s="22" t="s">
        <v>102</v>
      </c>
      <c r="G12" s="14"/>
      <c r="H12" s="14"/>
      <c r="I12" s="14"/>
      <c r="J12" s="14"/>
      <c r="K12" s="14"/>
    </row>
    <row r="13" spans="1:11" ht="12.75">
      <c r="A13" s="19" t="s">
        <v>133</v>
      </c>
      <c r="B13" s="20">
        <v>15</v>
      </c>
      <c r="C13" s="20">
        <v>10</v>
      </c>
      <c r="D13" s="21">
        <v>0.6666666666666666</v>
      </c>
      <c r="E13" s="22" t="s">
        <v>103</v>
      </c>
      <c r="G13" s="14"/>
      <c r="H13" s="14"/>
      <c r="I13" s="14"/>
      <c r="J13" s="14"/>
      <c r="K13" s="14"/>
    </row>
    <row r="14" spans="1:11" ht="12.75">
      <c r="A14" s="19" t="s">
        <v>129</v>
      </c>
      <c r="B14" s="20">
        <v>12</v>
      </c>
      <c r="C14" s="20">
        <v>8</v>
      </c>
      <c r="D14" s="21">
        <v>0.6666666666666666</v>
      </c>
      <c r="E14" s="22" t="s">
        <v>108</v>
      </c>
      <c r="G14" s="14"/>
      <c r="H14" s="14"/>
      <c r="I14" s="14"/>
      <c r="J14" s="14"/>
      <c r="K14" s="14"/>
    </row>
    <row r="15" spans="1:11" ht="12.75">
      <c r="A15" s="19" t="s">
        <v>147</v>
      </c>
      <c r="B15" s="20">
        <v>9</v>
      </c>
      <c r="C15" s="20">
        <v>6</v>
      </c>
      <c r="D15" s="21">
        <v>0.6666666666666666</v>
      </c>
      <c r="E15" s="22" t="s">
        <v>110</v>
      </c>
      <c r="G15" s="14"/>
      <c r="H15" s="14"/>
      <c r="I15" s="14"/>
      <c r="J15" s="14"/>
      <c r="K15" s="14"/>
    </row>
    <row r="16" spans="1:11" ht="12.75">
      <c r="A16" s="19" t="s">
        <v>151</v>
      </c>
      <c r="B16" s="20">
        <v>6</v>
      </c>
      <c r="C16" s="20">
        <v>4</v>
      </c>
      <c r="D16" s="21">
        <v>0.6666666666666666</v>
      </c>
      <c r="E16" s="22" t="s">
        <v>111</v>
      </c>
      <c r="G16" s="14"/>
      <c r="H16" s="14"/>
      <c r="I16" s="14"/>
      <c r="J16" s="14"/>
      <c r="K16" s="14"/>
    </row>
    <row r="17" spans="1:11" ht="13.5" thickBot="1">
      <c r="A17" s="23" t="s">
        <v>122</v>
      </c>
      <c r="B17" s="24">
        <v>15</v>
      </c>
      <c r="C17" s="24">
        <v>8</v>
      </c>
      <c r="D17" s="25">
        <v>0.5333333333333333</v>
      </c>
      <c r="E17" s="26" t="s">
        <v>106</v>
      </c>
      <c r="G17" s="14"/>
      <c r="H17" s="14"/>
      <c r="I17" s="14"/>
      <c r="J17" s="14"/>
      <c r="K17" s="14"/>
    </row>
    <row r="18" spans="7:11" ht="14.25" thickBot="1" thickTop="1">
      <c r="G18" s="14"/>
      <c r="H18" s="14"/>
      <c r="I18" s="14"/>
      <c r="J18" s="14"/>
      <c r="K18" s="14"/>
    </row>
    <row r="19" spans="1:11" ht="21" thickTop="1">
      <c r="A19" s="11" t="s">
        <v>168</v>
      </c>
      <c r="B19" s="12"/>
      <c r="C19" s="12"/>
      <c r="D19" s="12"/>
      <c r="E19" s="13"/>
      <c r="G19" s="14"/>
      <c r="H19" s="14"/>
      <c r="I19" s="14"/>
      <c r="J19" s="14"/>
      <c r="K19" s="14"/>
    </row>
    <row r="20" spans="1:11" ht="12.75">
      <c r="A20" s="15" t="s">
        <v>90</v>
      </c>
      <c r="B20" s="16" t="s">
        <v>89</v>
      </c>
      <c r="C20" s="16" t="s">
        <v>92</v>
      </c>
      <c r="D20" s="17" t="s">
        <v>91</v>
      </c>
      <c r="E20" s="18" t="s">
        <v>85</v>
      </c>
      <c r="F20" s="27"/>
      <c r="G20" s="27"/>
      <c r="H20" s="27"/>
      <c r="I20" s="27"/>
      <c r="J20" s="27"/>
      <c r="K20" s="27"/>
    </row>
    <row r="21" spans="1:11" ht="12.75">
      <c r="A21" s="28" t="s">
        <v>145</v>
      </c>
      <c r="B21" s="29">
        <v>9</v>
      </c>
      <c r="C21" s="29">
        <v>2</v>
      </c>
      <c r="D21" s="30">
        <v>0.2222222222222222</v>
      </c>
      <c r="E21" s="31" t="s">
        <v>110</v>
      </c>
      <c r="F21" s="14"/>
      <c r="G21" s="14"/>
      <c r="H21" s="14"/>
      <c r="I21" s="14"/>
      <c r="J21" s="14"/>
      <c r="K21" s="14"/>
    </row>
    <row r="22" spans="1:11" ht="12.75">
      <c r="A22" s="19" t="s">
        <v>146</v>
      </c>
      <c r="B22" s="20">
        <v>8</v>
      </c>
      <c r="C22" s="20">
        <v>6</v>
      </c>
      <c r="D22" s="21">
        <v>0.75</v>
      </c>
      <c r="E22" s="22" t="s">
        <v>110</v>
      </c>
      <c r="F22" s="14"/>
      <c r="G22" s="14"/>
      <c r="H22" s="14"/>
      <c r="I22" s="14"/>
      <c r="J22" s="14"/>
      <c r="K22" s="14"/>
    </row>
    <row r="23" spans="1:11" ht="12.75">
      <c r="A23" s="19" t="s">
        <v>147</v>
      </c>
      <c r="B23" s="20">
        <v>9</v>
      </c>
      <c r="C23" s="20">
        <v>6</v>
      </c>
      <c r="D23" s="21">
        <v>0.6666666666666666</v>
      </c>
      <c r="E23" s="22" t="s">
        <v>110</v>
      </c>
      <c r="F23" s="14"/>
      <c r="G23" s="14"/>
      <c r="H23" s="14"/>
      <c r="I23" s="14"/>
      <c r="J23" s="14"/>
      <c r="K23" s="14"/>
    </row>
    <row r="24" spans="1:11" ht="12.75">
      <c r="A24" s="19" t="s">
        <v>134</v>
      </c>
      <c r="B24" s="20">
        <v>12</v>
      </c>
      <c r="C24" s="20">
        <v>4</v>
      </c>
      <c r="D24" s="21">
        <v>0.3333333333333333</v>
      </c>
      <c r="E24" s="22" t="s">
        <v>109</v>
      </c>
      <c r="F24" s="14"/>
      <c r="G24" s="14"/>
      <c r="H24" s="14"/>
      <c r="I24" s="14"/>
      <c r="J24" s="14"/>
      <c r="K24" s="14"/>
    </row>
    <row r="25" spans="1:11" ht="12.75">
      <c r="A25" s="19" t="s">
        <v>135</v>
      </c>
      <c r="B25" s="20">
        <v>15</v>
      </c>
      <c r="C25" s="20">
        <v>7</v>
      </c>
      <c r="D25" s="21">
        <v>0.4666666666666667</v>
      </c>
      <c r="E25" s="22" t="s">
        <v>109</v>
      </c>
      <c r="F25" s="14"/>
      <c r="G25" s="14"/>
      <c r="H25" s="14"/>
      <c r="I25" s="14"/>
      <c r="J25" s="14"/>
      <c r="K25" s="14"/>
    </row>
    <row r="26" spans="1:11" ht="12.75">
      <c r="A26" s="19" t="s">
        <v>136</v>
      </c>
      <c r="B26" s="20">
        <v>6</v>
      </c>
      <c r="C26" s="20">
        <v>1</v>
      </c>
      <c r="D26" s="21">
        <v>0.16666666666666666</v>
      </c>
      <c r="E26" s="22" t="s">
        <v>109</v>
      </c>
      <c r="F26" s="14"/>
      <c r="G26" s="14"/>
      <c r="H26" s="14"/>
      <c r="I26" s="14"/>
      <c r="J26" s="14"/>
      <c r="K26" s="14"/>
    </row>
    <row r="27" spans="1:11" ht="12.75">
      <c r="A27" s="19" t="s">
        <v>137</v>
      </c>
      <c r="B27" s="20">
        <v>3</v>
      </c>
      <c r="C27" s="20">
        <v>3</v>
      </c>
      <c r="D27" s="21">
        <v>1</v>
      </c>
      <c r="E27" s="22" t="s">
        <v>109</v>
      </c>
      <c r="F27" s="14"/>
      <c r="G27" s="14"/>
      <c r="H27" s="14"/>
      <c r="I27" s="14"/>
      <c r="J27" s="14"/>
      <c r="K27" s="14"/>
    </row>
    <row r="28" spans="1:11" s="27" customFormat="1" ht="12.75">
      <c r="A28" s="19" t="s">
        <v>152</v>
      </c>
      <c r="B28" s="20">
        <v>6</v>
      </c>
      <c r="C28" s="20">
        <v>2</v>
      </c>
      <c r="D28" s="21">
        <v>0.3333333333333333</v>
      </c>
      <c r="E28" s="22" t="s">
        <v>109</v>
      </c>
      <c r="F28" s="33"/>
      <c r="G28" s="33"/>
      <c r="H28" s="33"/>
      <c r="I28" s="33"/>
      <c r="J28" s="33"/>
      <c r="K28" s="33"/>
    </row>
    <row r="29" spans="1:11" ht="12.75">
      <c r="A29" s="19" t="s">
        <v>156</v>
      </c>
      <c r="B29" s="20">
        <v>3</v>
      </c>
      <c r="C29" s="20">
        <v>1</v>
      </c>
      <c r="D29" s="21">
        <v>0.3333333333333333</v>
      </c>
      <c r="E29" s="22" t="s">
        <v>109</v>
      </c>
      <c r="F29" s="14"/>
      <c r="G29" s="14"/>
      <c r="H29" s="14"/>
      <c r="I29" s="14"/>
      <c r="J29" s="14"/>
      <c r="K29" s="14"/>
    </row>
    <row r="30" spans="1:11" ht="12.75">
      <c r="A30" s="19" t="s">
        <v>121</v>
      </c>
      <c r="B30" s="20">
        <v>3</v>
      </c>
      <c r="C30" s="20">
        <v>0</v>
      </c>
      <c r="D30" s="21">
        <v>0</v>
      </c>
      <c r="E30" s="22" t="s">
        <v>106</v>
      </c>
      <c r="F30" s="14"/>
      <c r="G30" s="14"/>
      <c r="H30" s="14"/>
      <c r="I30" s="14"/>
      <c r="J30" s="14"/>
      <c r="K30" s="14"/>
    </row>
    <row r="31" spans="1:11" ht="12.75">
      <c r="A31" s="19" t="s">
        <v>122</v>
      </c>
      <c r="B31" s="20">
        <v>15</v>
      </c>
      <c r="C31" s="20">
        <v>8</v>
      </c>
      <c r="D31" s="21">
        <v>0.5333333333333333</v>
      </c>
      <c r="E31" s="22" t="s">
        <v>106</v>
      </c>
      <c r="F31" s="14"/>
      <c r="G31" s="14"/>
      <c r="H31" s="14"/>
      <c r="I31" s="14"/>
      <c r="J31" s="14"/>
      <c r="K31" s="14"/>
    </row>
    <row r="32" spans="1:11" s="27" customFormat="1" ht="12.75">
      <c r="A32" s="19" t="s">
        <v>123</v>
      </c>
      <c r="B32" s="20">
        <v>15</v>
      </c>
      <c r="C32" s="20">
        <v>7</v>
      </c>
      <c r="D32" s="21">
        <v>0.4666666666666667</v>
      </c>
      <c r="E32" s="22" t="s">
        <v>106</v>
      </c>
      <c r="F32" s="33"/>
      <c r="G32" s="33"/>
      <c r="H32" s="33"/>
      <c r="I32" s="33"/>
      <c r="J32" s="33"/>
      <c r="K32" s="33"/>
    </row>
    <row r="33" spans="1:11" ht="12.75">
      <c r="A33" s="19" t="s">
        <v>153</v>
      </c>
      <c r="B33" s="20">
        <v>9</v>
      </c>
      <c r="C33" s="20">
        <v>2</v>
      </c>
      <c r="D33" s="21">
        <v>0.2222222222222222</v>
      </c>
      <c r="E33" s="22" t="s">
        <v>106</v>
      </c>
      <c r="F33" s="14"/>
      <c r="G33" s="14"/>
      <c r="H33" s="14"/>
      <c r="I33" s="14"/>
      <c r="J33" s="14"/>
      <c r="K33" s="14"/>
    </row>
    <row r="34" spans="1:11" ht="12.75">
      <c r="A34" s="19" t="s">
        <v>164</v>
      </c>
      <c r="B34" s="20">
        <v>3</v>
      </c>
      <c r="C34" s="20">
        <v>1</v>
      </c>
      <c r="D34" s="21">
        <v>0.3333333333333333</v>
      </c>
      <c r="E34" s="22" t="s">
        <v>106</v>
      </c>
      <c r="F34" s="14"/>
      <c r="G34" s="14"/>
      <c r="H34" s="14"/>
      <c r="I34" s="14"/>
      <c r="J34" s="14"/>
      <c r="K34" s="14"/>
    </row>
    <row r="35" spans="1:11" s="27" customFormat="1" ht="12.75">
      <c r="A35" s="19" t="s">
        <v>118</v>
      </c>
      <c r="B35" s="20">
        <v>15</v>
      </c>
      <c r="C35" s="20">
        <v>3</v>
      </c>
      <c r="D35" s="21">
        <v>0.2</v>
      </c>
      <c r="E35" s="22" t="s">
        <v>112</v>
      </c>
      <c r="F35" s="33"/>
      <c r="G35" s="33"/>
      <c r="H35" s="33"/>
      <c r="I35" s="33"/>
      <c r="J35" s="33"/>
      <c r="K35" s="33"/>
    </row>
    <row r="36" spans="1:11" ht="12.75">
      <c r="A36" s="19" t="s">
        <v>119</v>
      </c>
      <c r="B36" s="20">
        <v>15</v>
      </c>
      <c r="C36" s="20">
        <v>5</v>
      </c>
      <c r="D36" s="21">
        <v>0.3333333333333333</v>
      </c>
      <c r="E36" s="22" t="s">
        <v>112</v>
      </c>
      <c r="F36" s="14"/>
      <c r="G36" s="14"/>
      <c r="H36" s="14"/>
      <c r="I36" s="14"/>
      <c r="J36" s="14"/>
      <c r="K36" s="14"/>
    </row>
    <row r="37" spans="1:11" ht="12.75">
      <c r="A37" s="19" t="s">
        <v>120</v>
      </c>
      <c r="B37" s="20">
        <v>12</v>
      </c>
      <c r="C37" s="20">
        <v>2</v>
      </c>
      <c r="D37" s="21">
        <v>0.16666666666666666</v>
      </c>
      <c r="E37" s="22" t="s">
        <v>112</v>
      </c>
      <c r="F37" s="14"/>
      <c r="G37" s="14"/>
      <c r="H37" s="14"/>
      <c r="I37" s="14"/>
      <c r="J37" s="14"/>
      <c r="K37" s="14"/>
    </row>
    <row r="38" spans="1:11" ht="12.75">
      <c r="A38" s="19" t="s">
        <v>158</v>
      </c>
      <c r="B38" s="20">
        <v>3</v>
      </c>
      <c r="C38" s="20">
        <v>2</v>
      </c>
      <c r="D38" s="21">
        <v>0.6666666666666666</v>
      </c>
      <c r="E38" s="22" t="s">
        <v>112</v>
      </c>
      <c r="F38" s="14"/>
      <c r="G38" s="14"/>
      <c r="H38" s="14"/>
      <c r="I38" s="14"/>
      <c r="J38" s="14"/>
      <c r="K38" s="14"/>
    </row>
    <row r="39" spans="1:11" ht="12.75">
      <c r="A39" s="19" t="s">
        <v>138</v>
      </c>
      <c r="B39" s="20">
        <v>15</v>
      </c>
      <c r="C39" s="20">
        <v>11</v>
      </c>
      <c r="D39" s="21">
        <v>0.7333333333333333</v>
      </c>
      <c r="E39" s="22" t="s">
        <v>102</v>
      </c>
      <c r="F39" s="14"/>
      <c r="G39" s="14"/>
      <c r="H39" s="14"/>
      <c r="I39" s="14"/>
      <c r="J39" s="14"/>
      <c r="K39" s="14"/>
    </row>
    <row r="40" spans="1:11" s="27" customFormat="1" ht="12.75">
      <c r="A40" s="19" t="s">
        <v>139</v>
      </c>
      <c r="B40" s="20">
        <v>15</v>
      </c>
      <c r="C40" s="20">
        <v>6</v>
      </c>
      <c r="D40" s="21">
        <v>0.4</v>
      </c>
      <c r="E40" s="22" t="s">
        <v>102</v>
      </c>
      <c r="F40" s="33"/>
      <c r="G40" s="33"/>
      <c r="H40" s="33"/>
      <c r="I40" s="33"/>
      <c r="J40" s="33"/>
      <c r="K40" s="33"/>
    </row>
    <row r="41" spans="1:11" ht="12.75">
      <c r="A41" s="19" t="s">
        <v>140</v>
      </c>
      <c r="B41" s="20">
        <v>6</v>
      </c>
      <c r="C41" s="20">
        <v>0</v>
      </c>
      <c r="D41" s="21">
        <v>0</v>
      </c>
      <c r="E41" s="22" t="s">
        <v>102</v>
      </c>
      <c r="F41" s="14"/>
      <c r="G41" s="14"/>
      <c r="H41" s="14"/>
      <c r="I41" s="14"/>
      <c r="J41" s="14"/>
      <c r="K41" s="14"/>
    </row>
    <row r="42" spans="1:11" ht="12.75">
      <c r="A42" s="19" t="s">
        <v>143</v>
      </c>
      <c r="B42" s="20">
        <v>9</v>
      </c>
      <c r="C42" s="20">
        <v>3</v>
      </c>
      <c r="D42" s="21">
        <v>0.3333333333333333</v>
      </c>
      <c r="E42" s="22" t="s">
        <v>102</v>
      </c>
      <c r="F42" s="14"/>
      <c r="G42" s="14"/>
      <c r="H42" s="14"/>
      <c r="I42" s="14"/>
      <c r="J42" s="14"/>
      <c r="K42" s="14"/>
    </row>
    <row r="43" spans="1:11" ht="12.75">
      <c r="A43" s="19" t="s">
        <v>127</v>
      </c>
      <c r="B43" s="20">
        <v>3</v>
      </c>
      <c r="C43" s="20">
        <v>0</v>
      </c>
      <c r="D43" s="21">
        <v>0</v>
      </c>
      <c r="E43" s="22" t="s">
        <v>108</v>
      </c>
      <c r="F43" s="14"/>
      <c r="G43" s="14"/>
      <c r="H43" s="14"/>
      <c r="I43" s="14"/>
      <c r="J43" s="14"/>
      <c r="K43" s="14"/>
    </row>
    <row r="44" spans="1:11" ht="12.75">
      <c r="A44" s="19" t="s">
        <v>128</v>
      </c>
      <c r="B44" s="20">
        <v>12</v>
      </c>
      <c r="C44" s="20">
        <v>10</v>
      </c>
      <c r="D44" s="21">
        <v>0.8333333333333334</v>
      </c>
      <c r="E44" s="22" t="s">
        <v>108</v>
      </c>
      <c r="F44" s="14"/>
      <c r="G44" s="14"/>
      <c r="H44" s="14"/>
      <c r="I44" s="14"/>
      <c r="J44" s="14"/>
      <c r="K44" s="14"/>
    </row>
    <row r="45" spans="1:11" ht="12.75">
      <c r="A45" s="19" t="s">
        <v>129</v>
      </c>
      <c r="B45" s="20">
        <v>12</v>
      </c>
      <c r="C45" s="20">
        <v>8</v>
      </c>
      <c r="D45" s="21">
        <v>0.6666666666666666</v>
      </c>
      <c r="E45" s="22" t="s">
        <v>108</v>
      </c>
      <c r="F45" s="14"/>
      <c r="G45" s="14"/>
      <c r="H45" s="14"/>
      <c r="I45" s="14"/>
      <c r="J45" s="14"/>
      <c r="K45" s="14"/>
    </row>
    <row r="46" spans="1:11" ht="12.75">
      <c r="A46" s="19" t="s">
        <v>130</v>
      </c>
      <c r="B46" s="20">
        <v>9</v>
      </c>
      <c r="C46" s="20">
        <v>8</v>
      </c>
      <c r="D46" s="21">
        <v>0.8888888888888888</v>
      </c>
      <c r="E46" s="22" t="s">
        <v>108</v>
      </c>
      <c r="F46" s="14">
        <v>33</v>
      </c>
      <c r="G46" s="14"/>
      <c r="H46" s="14"/>
      <c r="I46" s="14"/>
      <c r="J46" s="14"/>
      <c r="K46" s="14"/>
    </row>
    <row r="47" spans="1:11" ht="12.75">
      <c r="A47" s="19" t="s">
        <v>131</v>
      </c>
      <c r="B47" s="20">
        <v>15</v>
      </c>
      <c r="C47" s="20">
        <v>12</v>
      </c>
      <c r="D47" s="21">
        <v>0.8</v>
      </c>
      <c r="E47" s="22" t="s">
        <v>103</v>
      </c>
      <c r="F47" s="14">
        <v>45</v>
      </c>
      <c r="G47" s="14"/>
      <c r="H47" s="14"/>
      <c r="I47" s="14"/>
      <c r="J47" s="14"/>
      <c r="K47" s="14"/>
    </row>
    <row r="48" spans="1:11" ht="12.75">
      <c r="A48" s="19" t="s">
        <v>132</v>
      </c>
      <c r="B48" s="20">
        <v>12</v>
      </c>
      <c r="C48" s="20">
        <v>11</v>
      </c>
      <c r="D48" s="21">
        <v>0.9166666666666666</v>
      </c>
      <c r="E48" s="22" t="s">
        <v>103</v>
      </c>
      <c r="F48" s="14"/>
      <c r="G48" s="14"/>
      <c r="H48" s="14"/>
      <c r="I48" s="14"/>
      <c r="J48" s="14"/>
      <c r="K48" s="14"/>
    </row>
    <row r="49" spans="1:11" ht="12.75">
      <c r="A49" s="19" t="s">
        <v>133</v>
      </c>
      <c r="B49" s="20">
        <v>15</v>
      </c>
      <c r="C49" s="20">
        <v>10</v>
      </c>
      <c r="D49" s="21">
        <v>0.6666666666666666</v>
      </c>
      <c r="E49" s="22" t="s">
        <v>103</v>
      </c>
      <c r="F49" s="14"/>
      <c r="G49" s="14"/>
      <c r="H49" s="14"/>
      <c r="I49" s="14"/>
      <c r="J49" s="14"/>
      <c r="K49" s="14"/>
    </row>
    <row r="50" spans="1:11" ht="12.75">
      <c r="A50" s="19" t="s">
        <v>159</v>
      </c>
      <c r="B50" s="20">
        <v>3</v>
      </c>
      <c r="C50" s="20">
        <v>0</v>
      </c>
      <c r="D50" s="21">
        <v>0</v>
      </c>
      <c r="E50" s="22" t="s">
        <v>103</v>
      </c>
      <c r="F50" s="14"/>
      <c r="G50" s="14"/>
      <c r="H50" s="14"/>
      <c r="I50" s="14"/>
      <c r="J50" s="14"/>
      <c r="K50" s="14"/>
    </row>
    <row r="51" spans="1:11" ht="12.75">
      <c r="A51" s="19" t="s">
        <v>124</v>
      </c>
      <c r="B51" s="20">
        <v>15</v>
      </c>
      <c r="C51" s="20">
        <v>13</v>
      </c>
      <c r="D51" s="21">
        <v>0.8666666666666667</v>
      </c>
      <c r="E51" s="22" t="s">
        <v>113</v>
      </c>
      <c r="F51" s="14">
        <v>44</v>
      </c>
      <c r="G51" s="14"/>
      <c r="H51" s="14"/>
      <c r="I51" s="14"/>
      <c r="J51" s="14"/>
      <c r="K51" s="14"/>
    </row>
    <row r="52" spans="1:11" ht="12.75">
      <c r="A52" s="19" t="s">
        <v>125</v>
      </c>
      <c r="B52" s="20">
        <v>8</v>
      </c>
      <c r="C52" s="20">
        <v>8</v>
      </c>
      <c r="D52" s="21">
        <v>1</v>
      </c>
      <c r="E52" s="22" t="s">
        <v>113</v>
      </c>
      <c r="F52" s="14"/>
      <c r="G52" s="14"/>
      <c r="H52" s="14"/>
      <c r="I52" s="14"/>
      <c r="J52" s="14"/>
      <c r="K52" s="14"/>
    </row>
    <row r="53" spans="1:11" ht="12.75">
      <c r="A53" s="19" t="s">
        <v>126</v>
      </c>
      <c r="B53" s="20">
        <v>3</v>
      </c>
      <c r="C53" s="20">
        <v>2</v>
      </c>
      <c r="D53" s="21">
        <v>0.6666666666666666</v>
      </c>
      <c r="E53" s="22" t="s">
        <v>113</v>
      </c>
      <c r="F53" s="14"/>
      <c r="G53" s="14"/>
      <c r="H53" s="14"/>
      <c r="I53" s="14"/>
      <c r="J53" s="14"/>
      <c r="K53" s="14"/>
    </row>
    <row r="54" spans="1:11" ht="12.75">
      <c r="A54" s="19" t="s">
        <v>144</v>
      </c>
      <c r="B54" s="20">
        <v>12</v>
      </c>
      <c r="C54" s="20">
        <v>11</v>
      </c>
      <c r="D54" s="21">
        <v>0.9166666666666666</v>
      </c>
      <c r="E54" s="22" t="s">
        <v>113</v>
      </c>
      <c r="F54" s="14"/>
      <c r="G54" s="14"/>
      <c r="H54" s="14"/>
      <c r="I54" s="14"/>
      <c r="J54" s="14"/>
      <c r="K54" s="14"/>
    </row>
    <row r="55" spans="1:11" ht="12.75">
      <c r="A55" s="19" t="s">
        <v>157</v>
      </c>
      <c r="B55" s="20">
        <v>3</v>
      </c>
      <c r="C55" s="20">
        <v>0</v>
      </c>
      <c r="D55" s="21">
        <v>0</v>
      </c>
      <c r="E55" s="22" t="s">
        <v>113</v>
      </c>
      <c r="F55" s="14"/>
      <c r="G55" s="14"/>
      <c r="H55" s="14"/>
      <c r="I55" s="14"/>
      <c r="J55" s="14"/>
      <c r="K55" s="14"/>
    </row>
    <row r="56" spans="1:11" ht="12.75">
      <c r="A56" s="19" t="s">
        <v>160</v>
      </c>
      <c r="B56" s="20">
        <v>3</v>
      </c>
      <c r="C56" s="20">
        <v>1</v>
      </c>
      <c r="D56" s="21">
        <v>0.3333333333333333</v>
      </c>
      <c r="E56" s="22" t="s">
        <v>113</v>
      </c>
      <c r="F56" s="14"/>
      <c r="G56" s="14"/>
      <c r="H56" s="14"/>
      <c r="I56" s="14"/>
      <c r="J56" s="14"/>
      <c r="K56" s="14"/>
    </row>
    <row r="57" spans="1:11" ht="12.75">
      <c r="A57" s="19" t="s">
        <v>115</v>
      </c>
      <c r="B57" s="20">
        <v>15</v>
      </c>
      <c r="C57" s="20">
        <v>4</v>
      </c>
      <c r="D57" s="21">
        <v>0.26666666666666666</v>
      </c>
      <c r="E57" s="22" t="s">
        <v>107</v>
      </c>
      <c r="F57" s="14">
        <v>45</v>
      </c>
      <c r="G57" s="14"/>
      <c r="H57" s="14"/>
      <c r="I57" s="14"/>
      <c r="J57" s="14"/>
      <c r="K57" s="14"/>
    </row>
    <row r="58" spans="1:11" ht="12.75">
      <c r="A58" s="19" t="s">
        <v>116</v>
      </c>
      <c r="B58" s="20">
        <v>15</v>
      </c>
      <c r="C58" s="20">
        <v>3</v>
      </c>
      <c r="D58" s="21">
        <v>0.2</v>
      </c>
      <c r="E58" s="22" t="s">
        <v>107</v>
      </c>
      <c r="F58" s="14"/>
      <c r="G58" s="14"/>
      <c r="H58" s="14"/>
      <c r="I58" s="14"/>
      <c r="J58" s="14"/>
      <c r="K58" s="14"/>
    </row>
    <row r="59" spans="1:11" ht="12.75">
      <c r="A59" s="19" t="s">
        <v>117</v>
      </c>
      <c r="B59" s="20">
        <v>3</v>
      </c>
      <c r="C59" s="20">
        <v>3</v>
      </c>
      <c r="D59" s="21">
        <v>1</v>
      </c>
      <c r="E59" s="22" t="s">
        <v>107</v>
      </c>
      <c r="F59" s="14"/>
      <c r="G59" s="14"/>
      <c r="H59" s="14"/>
      <c r="I59" s="14"/>
      <c r="J59" s="14"/>
      <c r="K59" s="14"/>
    </row>
    <row r="60" spans="1:11" ht="12.75">
      <c r="A60" s="19" t="s">
        <v>141</v>
      </c>
      <c r="B60" s="20">
        <v>6</v>
      </c>
      <c r="C60" s="20">
        <v>5</v>
      </c>
      <c r="D60" s="21">
        <v>0.8333333333333334</v>
      </c>
      <c r="E60" s="22" t="s">
        <v>107</v>
      </c>
      <c r="F60" s="14"/>
      <c r="G60" s="14"/>
      <c r="H60" s="14"/>
      <c r="I60" s="14"/>
      <c r="J60" s="14"/>
      <c r="K60" s="14"/>
    </row>
    <row r="61" spans="1:11" ht="12.75">
      <c r="A61" s="19" t="s">
        <v>142</v>
      </c>
      <c r="B61" s="20">
        <v>3</v>
      </c>
      <c r="C61" s="20">
        <v>1</v>
      </c>
      <c r="D61" s="21">
        <v>0.3333333333333333</v>
      </c>
      <c r="E61" s="22" t="s">
        <v>107</v>
      </c>
      <c r="F61" s="14"/>
      <c r="G61" s="14"/>
      <c r="H61" s="14"/>
      <c r="I61" s="14"/>
      <c r="J61" s="14"/>
      <c r="K61" s="14"/>
    </row>
    <row r="62" spans="1:11" ht="12.75">
      <c r="A62" s="19" t="s">
        <v>155</v>
      </c>
      <c r="B62" s="20">
        <v>3</v>
      </c>
      <c r="C62" s="20">
        <v>2</v>
      </c>
      <c r="D62" s="21">
        <v>0.6666666666666666</v>
      </c>
      <c r="E62" s="22" t="s">
        <v>107</v>
      </c>
      <c r="F62" s="14"/>
      <c r="G62" s="14"/>
      <c r="H62" s="14"/>
      <c r="I62" s="14"/>
      <c r="J62" s="14"/>
      <c r="K62" s="14"/>
    </row>
    <row r="63" spans="1:11" ht="12.75">
      <c r="A63" s="19" t="s">
        <v>149</v>
      </c>
      <c r="B63" s="20">
        <v>12</v>
      </c>
      <c r="C63" s="20">
        <v>5</v>
      </c>
      <c r="D63" s="21">
        <v>0.4166666666666667</v>
      </c>
      <c r="E63" s="22" t="s">
        <v>111</v>
      </c>
      <c r="F63" s="14">
        <v>36</v>
      </c>
      <c r="G63" s="14"/>
      <c r="H63" s="14"/>
      <c r="I63" s="14"/>
      <c r="J63" s="14"/>
      <c r="K63" s="14"/>
    </row>
    <row r="64" spans="1:11" ht="12.75">
      <c r="A64" s="19" t="s">
        <v>151</v>
      </c>
      <c r="B64" s="20">
        <v>6</v>
      </c>
      <c r="C64" s="20">
        <v>4</v>
      </c>
      <c r="D64" s="21">
        <v>0.6666666666666666</v>
      </c>
      <c r="E64" s="22" t="s">
        <v>111</v>
      </c>
      <c r="F64" s="14"/>
      <c r="G64" s="14"/>
      <c r="H64" s="14"/>
      <c r="I64" s="14"/>
      <c r="J64" s="14"/>
      <c r="K64" s="14"/>
    </row>
    <row r="65" spans="1:11" ht="12.75">
      <c r="A65" s="19" t="s">
        <v>150</v>
      </c>
      <c r="B65" s="20">
        <v>9</v>
      </c>
      <c r="C65" s="20">
        <v>1</v>
      </c>
      <c r="D65" s="21">
        <v>0.1111111111111111</v>
      </c>
      <c r="E65" s="22" t="s">
        <v>111</v>
      </c>
      <c r="F65" s="14"/>
      <c r="G65" s="14"/>
      <c r="H65" s="14"/>
      <c r="I65" s="14"/>
      <c r="J65" s="14"/>
      <c r="K65" s="14"/>
    </row>
    <row r="66" spans="1:11" ht="12.75">
      <c r="A66" s="19" t="s">
        <v>162</v>
      </c>
      <c r="B66" s="20">
        <v>3</v>
      </c>
      <c r="C66" s="20">
        <v>0</v>
      </c>
      <c r="D66" s="21">
        <v>0</v>
      </c>
      <c r="E66" s="22" t="s">
        <v>111</v>
      </c>
      <c r="F66" s="14"/>
      <c r="G66" s="14"/>
      <c r="H66" s="14"/>
      <c r="I66" s="14"/>
      <c r="J66" s="14"/>
      <c r="K66" s="14"/>
    </row>
    <row r="67" spans="1:11" ht="12.75">
      <c r="A67" s="19" t="s">
        <v>169</v>
      </c>
      <c r="B67" s="20">
        <v>3</v>
      </c>
      <c r="C67" s="20">
        <v>2</v>
      </c>
      <c r="D67" s="21">
        <v>0.6666666666666666</v>
      </c>
      <c r="E67" s="22" t="s">
        <v>111</v>
      </c>
      <c r="F67" s="14"/>
      <c r="G67" s="14"/>
      <c r="H67" s="14"/>
      <c r="I67" s="14"/>
      <c r="J67" s="14"/>
      <c r="K67" s="14"/>
    </row>
    <row r="68" spans="1:11" ht="13.5" thickBot="1">
      <c r="A68" s="23" t="s">
        <v>170</v>
      </c>
      <c r="B68" s="24">
        <v>3</v>
      </c>
      <c r="C68" s="24">
        <v>0</v>
      </c>
      <c r="D68" s="25">
        <v>0</v>
      </c>
      <c r="E68" s="26" t="s">
        <v>111</v>
      </c>
      <c r="F68" s="14"/>
      <c r="G68" s="14"/>
      <c r="H68" s="14"/>
      <c r="I68" s="14"/>
      <c r="J68" s="14"/>
      <c r="K68" s="14"/>
    </row>
    <row r="69" spans="1:11" ht="13.5" thickTop="1">
      <c r="A69" s="14"/>
      <c r="B69" s="14">
        <f>+SUM(B21:B68)</f>
        <v>412</v>
      </c>
      <c r="C69" s="14">
        <f>+SUM(C21:C68)</f>
        <v>206</v>
      </c>
      <c r="D69" s="14"/>
      <c r="E69" s="14"/>
      <c r="F69" s="14"/>
      <c r="G69" s="14"/>
      <c r="H69" s="14"/>
      <c r="I69" s="14"/>
      <c r="J69" s="14"/>
      <c r="K69" s="14"/>
    </row>
    <row r="70" spans="1:3" ht="12.75">
      <c r="A70" t="s">
        <v>96</v>
      </c>
      <c r="B70">
        <v>2</v>
      </c>
      <c r="C70">
        <v>1</v>
      </c>
    </row>
    <row r="71" spans="2:3" ht="12.75">
      <c r="B71">
        <f>+B69+B70</f>
        <v>414</v>
      </c>
      <c r="C71">
        <f>+C69+C70</f>
        <v>207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G11" sqref="A1:IV16384"/>
    </sheetView>
  </sheetViews>
  <sheetFormatPr defaultColWidth="9.140625" defaultRowHeight="12.75"/>
  <cols>
    <col min="1" max="1" width="16.57421875" style="34" customWidth="1"/>
    <col min="2" max="2" width="7.28125" style="34" bestFit="1" customWidth="1"/>
    <col min="3" max="3" width="5.140625" style="34" bestFit="1" customWidth="1"/>
    <col min="4" max="4" width="8.57421875" style="34" bestFit="1" customWidth="1"/>
    <col min="5" max="5" width="22.28125" style="34" customWidth="1"/>
    <col min="6" max="6" width="4.57421875" style="34" bestFit="1" customWidth="1"/>
    <col min="7" max="16384" width="9.140625" style="34" customWidth="1"/>
  </cols>
  <sheetData>
    <row r="1" spans="1:11" ht="21" thickTop="1">
      <c r="A1" s="11" t="s">
        <v>191</v>
      </c>
      <c r="B1" s="37"/>
      <c r="C1" s="37"/>
      <c r="D1" s="37"/>
      <c r="E1" s="38"/>
      <c r="F1" s="39"/>
      <c r="G1" s="39"/>
      <c r="H1" s="39"/>
      <c r="I1" s="39"/>
      <c r="J1" s="39"/>
      <c r="K1" s="39"/>
    </row>
    <row r="2" spans="1:11" ht="12.75">
      <c r="A2" s="15" t="s">
        <v>90</v>
      </c>
      <c r="B2" s="16" t="s">
        <v>89</v>
      </c>
      <c r="C2" s="16" t="s">
        <v>92</v>
      </c>
      <c r="D2" s="17" t="s">
        <v>91</v>
      </c>
      <c r="E2" s="18" t="s">
        <v>85</v>
      </c>
      <c r="G2" s="39"/>
      <c r="H2" s="39"/>
      <c r="I2" s="39"/>
      <c r="J2" s="39"/>
      <c r="K2" s="39"/>
    </row>
    <row r="3" spans="1:11" ht="12.75">
      <c r="A3" s="40" t="s">
        <v>125</v>
      </c>
      <c r="B3" s="48">
        <v>20</v>
      </c>
      <c r="C3" s="48">
        <v>20</v>
      </c>
      <c r="D3" s="49">
        <v>1</v>
      </c>
      <c r="E3" s="42" t="s">
        <v>113</v>
      </c>
      <c r="G3" s="39"/>
      <c r="H3" s="39"/>
      <c r="I3" s="39"/>
      <c r="J3" s="39"/>
      <c r="K3" s="39"/>
    </row>
    <row r="4" spans="1:11" ht="12.75">
      <c r="A4" s="40" t="s">
        <v>132</v>
      </c>
      <c r="B4" s="48">
        <v>27</v>
      </c>
      <c r="C4" s="48">
        <v>25</v>
      </c>
      <c r="D4" s="49">
        <v>0.9259259259259259</v>
      </c>
      <c r="E4" s="42" t="s">
        <v>103</v>
      </c>
      <c r="G4" s="39"/>
      <c r="H4" s="39"/>
      <c r="I4" s="39"/>
      <c r="J4" s="39"/>
      <c r="K4" s="39"/>
    </row>
    <row r="5" spans="1:11" ht="12.75">
      <c r="A5" s="40" t="s">
        <v>131</v>
      </c>
      <c r="B5" s="48">
        <v>36</v>
      </c>
      <c r="C5" s="48">
        <v>33</v>
      </c>
      <c r="D5" s="49">
        <v>0.9166666666666666</v>
      </c>
      <c r="E5" s="42" t="s">
        <v>103</v>
      </c>
      <c r="G5" s="39"/>
      <c r="H5" s="39"/>
      <c r="I5" s="39"/>
      <c r="J5" s="39"/>
      <c r="K5" s="39"/>
    </row>
    <row r="6" spans="1:11" ht="12.75">
      <c r="A6" s="40" t="s">
        <v>124</v>
      </c>
      <c r="B6" s="48">
        <v>33</v>
      </c>
      <c r="C6" s="48">
        <v>30</v>
      </c>
      <c r="D6" s="49">
        <v>0.9090909090909091</v>
      </c>
      <c r="E6" s="42" t="s">
        <v>113</v>
      </c>
      <c r="G6" s="39"/>
      <c r="H6" s="39"/>
      <c r="I6" s="39"/>
      <c r="J6" s="39"/>
      <c r="K6" s="39"/>
    </row>
    <row r="7" spans="1:11" ht="12.75">
      <c r="A7" s="40" t="s">
        <v>146</v>
      </c>
      <c r="B7" s="48">
        <v>22</v>
      </c>
      <c r="C7" s="48">
        <v>17</v>
      </c>
      <c r="D7" s="49">
        <v>0.7727272727272727</v>
      </c>
      <c r="E7" s="42" t="s">
        <v>110</v>
      </c>
      <c r="G7" s="39"/>
      <c r="H7" s="39"/>
      <c r="I7" s="39"/>
      <c r="J7" s="39"/>
      <c r="K7" s="39"/>
    </row>
    <row r="8" spans="1:11" ht="12.75">
      <c r="A8" s="40" t="s">
        <v>128</v>
      </c>
      <c r="B8" s="48">
        <v>33</v>
      </c>
      <c r="C8" s="48">
        <v>25</v>
      </c>
      <c r="D8" s="49">
        <v>0.7575757575757576</v>
      </c>
      <c r="E8" s="42" t="s">
        <v>108</v>
      </c>
      <c r="G8" s="39"/>
      <c r="H8" s="39"/>
      <c r="I8" s="39"/>
      <c r="J8" s="39"/>
      <c r="K8" s="39"/>
    </row>
    <row r="9" spans="1:11" ht="12.75">
      <c r="A9" s="40" t="s">
        <v>141</v>
      </c>
      <c r="B9" s="48">
        <v>21</v>
      </c>
      <c r="C9" s="48">
        <v>15</v>
      </c>
      <c r="D9" s="49">
        <v>0.7142857142857143</v>
      </c>
      <c r="E9" s="42" t="s">
        <v>107</v>
      </c>
      <c r="G9" s="39"/>
      <c r="H9" s="39"/>
      <c r="I9" s="39"/>
      <c r="J9" s="39"/>
      <c r="K9" s="39"/>
    </row>
    <row r="10" spans="1:11" ht="12.75">
      <c r="A10" s="40" t="s">
        <v>129</v>
      </c>
      <c r="B10" s="48">
        <v>30</v>
      </c>
      <c r="C10" s="48">
        <v>21</v>
      </c>
      <c r="D10" s="49">
        <v>0.7</v>
      </c>
      <c r="E10" s="42" t="s">
        <v>108</v>
      </c>
      <c r="G10" s="39"/>
      <c r="H10" s="39"/>
      <c r="I10" s="39"/>
      <c r="J10" s="39"/>
      <c r="K10" s="39"/>
    </row>
    <row r="11" spans="1:11" ht="12.75">
      <c r="A11" s="40" t="s">
        <v>147</v>
      </c>
      <c r="B11" s="48">
        <v>23</v>
      </c>
      <c r="C11" s="48">
        <v>16</v>
      </c>
      <c r="D11" s="49">
        <v>0.6956521739130435</v>
      </c>
      <c r="E11" s="42" t="s">
        <v>110</v>
      </c>
      <c r="G11" s="39"/>
      <c r="H11" s="39"/>
      <c r="I11" s="39"/>
      <c r="J11" s="39"/>
      <c r="K11" s="39"/>
    </row>
    <row r="12" spans="1:11" ht="12.75">
      <c r="A12" s="40" t="s">
        <v>138</v>
      </c>
      <c r="B12" s="48">
        <v>30</v>
      </c>
      <c r="C12" s="48">
        <v>19</v>
      </c>
      <c r="D12" s="49">
        <v>0.6333333333333333</v>
      </c>
      <c r="E12" s="42" t="s">
        <v>102</v>
      </c>
      <c r="G12" s="39"/>
      <c r="H12" s="39"/>
      <c r="I12" s="39"/>
      <c r="J12" s="39"/>
      <c r="K12" s="39"/>
    </row>
    <row r="13" spans="1:11" ht="12.75">
      <c r="A13" s="40" t="s">
        <v>130</v>
      </c>
      <c r="B13" s="48">
        <v>30</v>
      </c>
      <c r="C13" s="48">
        <v>19</v>
      </c>
      <c r="D13" s="49">
        <v>0.6333333333333333</v>
      </c>
      <c r="E13" s="42" t="s">
        <v>108</v>
      </c>
      <c r="G13" s="39"/>
      <c r="H13" s="39"/>
      <c r="I13" s="39"/>
      <c r="J13" s="39"/>
      <c r="K13" s="39"/>
    </row>
    <row r="14" spans="1:11" ht="12.75">
      <c r="A14" s="40" t="s">
        <v>133</v>
      </c>
      <c r="B14" s="48">
        <v>33</v>
      </c>
      <c r="C14" s="48">
        <v>19</v>
      </c>
      <c r="D14" s="49">
        <v>0.5757575757575758</v>
      </c>
      <c r="E14" s="42" t="s">
        <v>103</v>
      </c>
      <c r="G14" s="39"/>
      <c r="H14" s="39"/>
      <c r="I14" s="39"/>
      <c r="J14" s="39"/>
      <c r="K14" s="39"/>
    </row>
    <row r="15" spans="1:11" ht="13.5" thickBot="1">
      <c r="A15" s="43" t="s">
        <v>122</v>
      </c>
      <c r="B15" s="50">
        <v>30</v>
      </c>
      <c r="C15" s="50">
        <v>17</v>
      </c>
      <c r="D15" s="51">
        <v>0.5666666666666667</v>
      </c>
      <c r="E15" s="45" t="s">
        <v>106</v>
      </c>
      <c r="G15" s="39"/>
      <c r="H15" s="39"/>
      <c r="I15" s="39"/>
      <c r="J15" s="39"/>
      <c r="K15" s="39"/>
    </row>
    <row r="16" spans="7:11" ht="13.5" thickTop="1">
      <c r="G16" s="39"/>
      <c r="H16" s="39"/>
      <c r="I16" s="39"/>
      <c r="J16" s="39"/>
      <c r="K16" s="39"/>
    </row>
    <row r="17" spans="7:11" ht="13.5" thickBot="1">
      <c r="G17" s="39"/>
      <c r="H17" s="39"/>
      <c r="I17" s="39"/>
      <c r="J17" s="39"/>
      <c r="K17" s="39"/>
    </row>
    <row r="18" spans="1:11" ht="21" thickTop="1">
      <c r="A18" s="11" t="s">
        <v>192</v>
      </c>
      <c r="B18" s="37"/>
      <c r="C18" s="37"/>
      <c r="D18" s="37"/>
      <c r="E18" s="38"/>
      <c r="G18" s="39"/>
      <c r="H18" s="39"/>
      <c r="I18" s="39"/>
      <c r="J18" s="39"/>
      <c r="K18" s="39"/>
    </row>
    <row r="19" spans="1:11" ht="12.75">
      <c r="A19" s="15" t="s">
        <v>90</v>
      </c>
      <c r="B19" s="16" t="s">
        <v>89</v>
      </c>
      <c r="C19" s="16" t="s">
        <v>92</v>
      </c>
      <c r="D19" s="17" t="s">
        <v>91</v>
      </c>
      <c r="E19" s="18" t="s">
        <v>85</v>
      </c>
      <c r="F19" s="46"/>
      <c r="G19" s="46"/>
      <c r="H19" s="46"/>
      <c r="I19" s="46"/>
      <c r="J19" s="46"/>
      <c r="K19" s="46"/>
    </row>
    <row r="20" spans="1:11" s="46" customFormat="1" ht="12.75">
      <c r="A20" s="40" t="s">
        <v>145</v>
      </c>
      <c r="B20" s="41">
        <v>25</v>
      </c>
      <c r="C20" s="41">
        <v>12</v>
      </c>
      <c r="D20" s="21">
        <v>0.48</v>
      </c>
      <c r="E20" s="42" t="s">
        <v>110</v>
      </c>
      <c r="F20" s="47"/>
      <c r="G20" s="47"/>
      <c r="H20" s="47"/>
      <c r="I20" s="47"/>
      <c r="J20" s="47"/>
      <c r="K20" s="47"/>
    </row>
    <row r="21" spans="1:11" ht="12.75">
      <c r="A21" s="40" t="s">
        <v>147</v>
      </c>
      <c r="B21" s="41">
        <v>23</v>
      </c>
      <c r="C21" s="41">
        <v>16</v>
      </c>
      <c r="D21" s="21">
        <v>0.6956521739130435</v>
      </c>
      <c r="E21" s="42" t="s">
        <v>110</v>
      </c>
      <c r="F21" s="39"/>
      <c r="G21" s="39"/>
      <c r="H21" s="39"/>
      <c r="I21" s="39"/>
      <c r="J21" s="39"/>
      <c r="K21" s="39"/>
    </row>
    <row r="22" spans="1:11" ht="12.75">
      <c r="A22" s="40" t="s">
        <v>146</v>
      </c>
      <c r="B22" s="41">
        <v>22</v>
      </c>
      <c r="C22" s="41">
        <v>17</v>
      </c>
      <c r="D22" s="21">
        <v>0.7727272727272727</v>
      </c>
      <c r="E22" s="42" t="s">
        <v>110</v>
      </c>
      <c r="F22" s="39"/>
      <c r="G22" s="39"/>
      <c r="H22" s="39"/>
      <c r="I22" s="39"/>
      <c r="J22" s="39"/>
      <c r="K22" s="39"/>
    </row>
    <row r="23" spans="1:11" ht="12.75">
      <c r="A23" s="40" t="s">
        <v>148</v>
      </c>
      <c r="B23" s="41">
        <v>10</v>
      </c>
      <c r="C23" s="41">
        <v>4</v>
      </c>
      <c r="D23" s="21">
        <v>0.4</v>
      </c>
      <c r="E23" s="42" t="s">
        <v>110</v>
      </c>
      <c r="F23" s="39"/>
      <c r="G23" s="39"/>
      <c r="H23" s="39"/>
      <c r="I23" s="39"/>
      <c r="J23" s="39"/>
      <c r="K23" s="39"/>
    </row>
    <row r="24" spans="1:11" ht="12.75">
      <c r="A24" s="40" t="s">
        <v>174</v>
      </c>
      <c r="B24" s="41">
        <v>3</v>
      </c>
      <c r="C24" s="41">
        <v>0</v>
      </c>
      <c r="D24" s="21">
        <v>0</v>
      </c>
      <c r="E24" s="42" t="s">
        <v>110</v>
      </c>
      <c r="F24" s="39"/>
      <c r="G24" s="39"/>
      <c r="H24" s="39"/>
      <c r="I24" s="39"/>
      <c r="J24" s="39"/>
      <c r="K24" s="39"/>
    </row>
    <row r="25" spans="1:11" ht="12.75">
      <c r="A25" s="40" t="s">
        <v>135</v>
      </c>
      <c r="B25" s="41">
        <v>27</v>
      </c>
      <c r="C25" s="41">
        <v>13</v>
      </c>
      <c r="D25" s="21">
        <v>0.48148148148148145</v>
      </c>
      <c r="E25" s="42" t="s">
        <v>109</v>
      </c>
      <c r="F25" s="39"/>
      <c r="G25" s="39"/>
      <c r="H25" s="39"/>
      <c r="I25" s="39"/>
      <c r="J25" s="39"/>
      <c r="K25" s="39"/>
    </row>
    <row r="26" spans="1:11" ht="12.75">
      <c r="A26" s="40" t="s">
        <v>134</v>
      </c>
      <c r="B26" s="41">
        <v>21</v>
      </c>
      <c r="C26" s="41">
        <v>6</v>
      </c>
      <c r="D26" s="21">
        <v>0.2857142857142857</v>
      </c>
      <c r="E26" s="42" t="s">
        <v>109</v>
      </c>
      <c r="F26" s="39"/>
      <c r="G26" s="39"/>
      <c r="H26" s="39"/>
      <c r="I26" s="39"/>
      <c r="J26" s="39"/>
      <c r="K26" s="39"/>
    </row>
    <row r="27" spans="1:11" s="46" customFormat="1" ht="12.75">
      <c r="A27" s="40" t="s">
        <v>152</v>
      </c>
      <c r="B27" s="41">
        <v>15</v>
      </c>
      <c r="C27" s="41">
        <v>7</v>
      </c>
      <c r="D27" s="21">
        <v>0.4666666666666667</v>
      </c>
      <c r="E27" s="42" t="s">
        <v>109</v>
      </c>
      <c r="F27" s="47"/>
      <c r="G27" s="47"/>
      <c r="H27" s="47"/>
      <c r="I27" s="47"/>
      <c r="J27" s="47"/>
      <c r="K27" s="47"/>
    </row>
    <row r="28" spans="1:11" ht="12.75">
      <c r="A28" s="40" t="s">
        <v>171</v>
      </c>
      <c r="B28" s="41">
        <v>12</v>
      </c>
      <c r="C28" s="41">
        <v>11</v>
      </c>
      <c r="D28" s="21">
        <v>0.9166666666666666</v>
      </c>
      <c r="E28" s="42" t="s">
        <v>109</v>
      </c>
      <c r="F28" s="39"/>
      <c r="G28" s="39"/>
      <c r="H28" s="39"/>
      <c r="I28" s="39"/>
      <c r="J28" s="39"/>
      <c r="K28" s="39"/>
    </row>
    <row r="29" spans="1:11" ht="12.75">
      <c r="A29" s="40" t="s">
        <v>136</v>
      </c>
      <c r="B29" s="41">
        <v>6</v>
      </c>
      <c r="C29" s="41">
        <v>1</v>
      </c>
      <c r="D29" s="21">
        <v>0.16666666666666666</v>
      </c>
      <c r="E29" s="42" t="s">
        <v>109</v>
      </c>
      <c r="F29" s="39"/>
      <c r="G29" s="39"/>
      <c r="H29" s="39"/>
      <c r="I29" s="39"/>
      <c r="J29" s="39"/>
      <c r="K29" s="39"/>
    </row>
    <row r="30" spans="1:11" ht="12.75">
      <c r="A30" s="40" t="s">
        <v>137</v>
      </c>
      <c r="B30" s="41">
        <v>3</v>
      </c>
      <c r="C30" s="41">
        <v>3</v>
      </c>
      <c r="D30" s="21">
        <v>1</v>
      </c>
      <c r="E30" s="42" t="s">
        <v>109</v>
      </c>
      <c r="F30" s="39"/>
      <c r="G30" s="39"/>
      <c r="H30" s="39"/>
      <c r="I30" s="39"/>
      <c r="J30" s="39"/>
      <c r="K30" s="39"/>
    </row>
    <row r="31" spans="1:11" s="46" customFormat="1" ht="12.75">
      <c r="A31" s="40" t="s">
        <v>175</v>
      </c>
      <c r="B31" s="41">
        <v>3</v>
      </c>
      <c r="C31" s="41">
        <v>3</v>
      </c>
      <c r="D31" s="21">
        <v>1</v>
      </c>
      <c r="E31" s="42" t="s">
        <v>109</v>
      </c>
      <c r="F31" s="47"/>
      <c r="G31" s="47"/>
      <c r="H31" s="47"/>
      <c r="I31" s="47"/>
      <c r="J31" s="47"/>
      <c r="K31" s="47"/>
    </row>
    <row r="32" spans="1:11" ht="12.75">
      <c r="A32" s="40" t="s">
        <v>176</v>
      </c>
      <c r="B32" s="41">
        <v>3</v>
      </c>
      <c r="C32" s="41">
        <v>3</v>
      </c>
      <c r="D32" s="21">
        <v>1</v>
      </c>
      <c r="E32" s="42" t="s">
        <v>109</v>
      </c>
      <c r="F32" s="39"/>
      <c r="G32" s="39"/>
      <c r="H32" s="39"/>
      <c r="I32" s="39"/>
      <c r="J32" s="39"/>
      <c r="K32" s="39"/>
    </row>
    <row r="33" spans="1:11" ht="12.75">
      <c r="A33" s="40" t="s">
        <v>186</v>
      </c>
      <c r="B33" s="41">
        <v>3</v>
      </c>
      <c r="C33" s="41">
        <v>2</v>
      </c>
      <c r="D33" s="21">
        <v>0.6666666666666666</v>
      </c>
      <c r="E33" s="42" t="s">
        <v>109</v>
      </c>
      <c r="F33" s="39"/>
      <c r="G33" s="39"/>
      <c r="H33" s="39"/>
      <c r="I33" s="39"/>
      <c r="J33" s="39"/>
      <c r="K33" s="39"/>
    </row>
    <row r="34" spans="1:11" s="46" customFormat="1" ht="12.75">
      <c r="A34" s="40" t="s">
        <v>181</v>
      </c>
      <c r="B34" s="41">
        <v>3</v>
      </c>
      <c r="C34" s="41">
        <v>1</v>
      </c>
      <c r="D34" s="21">
        <v>0.3333333333333333</v>
      </c>
      <c r="E34" s="42" t="s">
        <v>109</v>
      </c>
      <c r="F34" s="47"/>
      <c r="G34" s="47"/>
      <c r="H34" s="47"/>
      <c r="I34" s="47"/>
      <c r="J34" s="47"/>
      <c r="K34" s="47"/>
    </row>
    <row r="35" spans="1:11" ht="12.75">
      <c r="A35" s="40" t="s">
        <v>156</v>
      </c>
      <c r="B35" s="41">
        <v>3</v>
      </c>
      <c r="C35" s="41">
        <v>1</v>
      </c>
      <c r="D35" s="21">
        <v>0.3333333333333333</v>
      </c>
      <c r="E35" s="42" t="s">
        <v>109</v>
      </c>
      <c r="F35" s="39"/>
      <c r="G35" s="39"/>
      <c r="H35" s="39"/>
      <c r="I35" s="39"/>
      <c r="J35" s="39"/>
      <c r="K35" s="39"/>
    </row>
    <row r="36" spans="1:11" ht="12.75">
      <c r="A36" s="40" t="s">
        <v>123</v>
      </c>
      <c r="B36" s="41">
        <v>33</v>
      </c>
      <c r="C36" s="41">
        <v>15</v>
      </c>
      <c r="D36" s="21">
        <v>0.45454545454545453</v>
      </c>
      <c r="E36" s="42" t="s">
        <v>106</v>
      </c>
      <c r="F36" s="39"/>
      <c r="G36" s="39"/>
      <c r="H36" s="39"/>
      <c r="I36" s="39"/>
      <c r="J36" s="39"/>
      <c r="K36" s="39"/>
    </row>
    <row r="37" spans="1:11" ht="12.75">
      <c r="A37" s="40" t="s">
        <v>122</v>
      </c>
      <c r="B37" s="41">
        <v>30</v>
      </c>
      <c r="C37" s="41">
        <v>17</v>
      </c>
      <c r="D37" s="21">
        <v>0.5666666666666667</v>
      </c>
      <c r="E37" s="42" t="s">
        <v>106</v>
      </c>
      <c r="F37" s="39"/>
      <c r="G37" s="39"/>
      <c r="H37" s="39"/>
      <c r="I37" s="39"/>
      <c r="J37" s="39"/>
      <c r="K37" s="39"/>
    </row>
    <row r="38" spans="1:11" ht="12.75">
      <c r="A38" s="40" t="s">
        <v>153</v>
      </c>
      <c r="B38" s="41">
        <v>30</v>
      </c>
      <c r="C38" s="41">
        <v>8</v>
      </c>
      <c r="D38" s="21">
        <v>0.26666666666666666</v>
      </c>
      <c r="E38" s="42" t="s">
        <v>106</v>
      </c>
      <c r="F38" s="39"/>
      <c r="G38" s="39"/>
      <c r="H38" s="39"/>
      <c r="I38" s="39"/>
      <c r="J38" s="39"/>
      <c r="K38" s="39"/>
    </row>
    <row r="39" spans="1:11" s="46" customFormat="1" ht="12.75">
      <c r="A39" s="40" t="s">
        <v>164</v>
      </c>
      <c r="B39" s="41">
        <v>6</v>
      </c>
      <c r="C39" s="41">
        <v>1</v>
      </c>
      <c r="D39" s="21">
        <v>0.16666666666666666</v>
      </c>
      <c r="E39" s="42" t="s">
        <v>106</v>
      </c>
      <c r="F39" s="47"/>
      <c r="G39" s="47"/>
      <c r="H39" s="47"/>
      <c r="I39" s="47"/>
      <c r="J39" s="47"/>
      <c r="K39" s="47"/>
    </row>
    <row r="40" spans="1:11" ht="12.75">
      <c r="A40" s="40" t="s">
        <v>177</v>
      </c>
      <c r="B40" s="41">
        <v>3</v>
      </c>
      <c r="C40" s="41">
        <v>0</v>
      </c>
      <c r="D40" s="21">
        <v>0</v>
      </c>
      <c r="E40" s="42" t="s">
        <v>106</v>
      </c>
      <c r="F40" s="39"/>
      <c r="G40" s="39"/>
      <c r="H40" s="39"/>
      <c r="I40" s="39"/>
      <c r="J40" s="39"/>
      <c r="K40" s="39"/>
    </row>
    <row r="41" spans="1:11" ht="12.75">
      <c r="A41" s="40" t="s">
        <v>118</v>
      </c>
      <c r="B41" s="41">
        <v>3</v>
      </c>
      <c r="C41" s="41">
        <v>0</v>
      </c>
      <c r="D41" s="21">
        <v>0</v>
      </c>
      <c r="E41" s="42" t="s">
        <v>106</v>
      </c>
      <c r="F41" s="39"/>
      <c r="G41" s="39"/>
      <c r="H41" s="39"/>
      <c r="I41" s="39"/>
      <c r="J41" s="39"/>
      <c r="K41" s="39"/>
    </row>
    <row r="42" spans="1:11" ht="12.75">
      <c r="A42" s="40" t="s">
        <v>121</v>
      </c>
      <c r="B42" s="41">
        <v>3</v>
      </c>
      <c r="C42" s="41">
        <v>0</v>
      </c>
      <c r="D42" s="21">
        <v>0</v>
      </c>
      <c r="E42" s="42" t="s">
        <v>106</v>
      </c>
      <c r="F42" s="39"/>
      <c r="G42" s="39"/>
      <c r="H42" s="39"/>
      <c r="I42" s="39"/>
      <c r="J42" s="39"/>
      <c r="K42" s="39"/>
    </row>
    <row r="43" spans="1:11" ht="12.75">
      <c r="A43" s="40" t="s">
        <v>118</v>
      </c>
      <c r="B43" s="41">
        <v>36</v>
      </c>
      <c r="C43" s="41">
        <v>7</v>
      </c>
      <c r="D43" s="21">
        <v>0.19444444444444445</v>
      </c>
      <c r="E43" s="42" t="s">
        <v>112</v>
      </c>
      <c r="F43" s="39"/>
      <c r="G43" s="39"/>
      <c r="H43" s="39"/>
      <c r="I43" s="39"/>
      <c r="J43" s="39"/>
      <c r="K43" s="39"/>
    </row>
    <row r="44" spans="1:11" ht="12.75">
      <c r="A44" s="40" t="s">
        <v>120</v>
      </c>
      <c r="B44" s="41">
        <v>33</v>
      </c>
      <c r="C44" s="41">
        <v>6</v>
      </c>
      <c r="D44" s="21">
        <v>0.18181818181818182</v>
      </c>
      <c r="E44" s="42" t="s">
        <v>112</v>
      </c>
      <c r="F44" s="39"/>
      <c r="G44" s="39"/>
      <c r="H44" s="39"/>
      <c r="I44" s="39"/>
      <c r="J44" s="39"/>
      <c r="K44" s="39"/>
    </row>
    <row r="45" spans="1:11" ht="12.75">
      <c r="A45" s="40" t="s">
        <v>119</v>
      </c>
      <c r="B45" s="41">
        <v>30</v>
      </c>
      <c r="C45" s="41">
        <v>12</v>
      </c>
      <c r="D45" s="21">
        <v>0.4</v>
      </c>
      <c r="E45" s="42" t="s">
        <v>112</v>
      </c>
      <c r="F45" s="39"/>
      <c r="G45" s="39"/>
      <c r="H45" s="39"/>
      <c r="I45" s="39"/>
      <c r="J45" s="39"/>
      <c r="K45" s="39"/>
    </row>
    <row r="46" spans="1:11" ht="12.75">
      <c r="A46" s="40" t="s">
        <v>158</v>
      </c>
      <c r="B46" s="41">
        <v>3</v>
      </c>
      <c r="C46" s="41">
        <v>2</v>
      </c>
      <c r="D46" s="21">
        <v>0.6666666666666666</v>
      </c>
      <c r="E46" s="42" t="s">
        <v>112</v>
      </c>
      <c r="F46" s="39"/>
      <c r="G46" s="39"/>
      <c r="H46" s="39"/>
      <c r="I46" s="39"/>
      <c r="J46" s="39"/>
      <c r="K46" s="39"/>
    </row>
    <row r="47" spans="1:11" s="46" customFormat="1" ht="12.75">
      <c r="A47" s="40" t="s">
        <v>182</v>
      </c>
      <c r="B47" s="41">
        <v>3</v>
      </c>
      <c r="C47" s="41">
        <v>1</v>
      </c>
      <c r="D47" s="21">
        <v>0.3333333333333333</v>
      </c>
      <c r="E47" s="42" t="s">
        <v>112</v>
      </c>
      <c r="F47" s="47"/>
      <c r="G47" s="47"/>
      <c r="H47" s="47"/>
      <c r="I47" s="47"/>
      <c r="J47" s="47"/>
      <c r="K47" s="47"/>
    </row>
    <row r="48" spans="1:11" ht="12.75">
      <c r="A48" s="40" t="s">
        <v>138</v>
      </c>
      <c r="B48" s="41">
        <v>30</v>
      </c>
      <c r="C48" s="41">
        <v>19</v>
      </c>
      <c r="D48" s="21">
        <v>0.6333333333333333</v>
      </c>
      <c r="E48" s="42" t="s">
        <v>102</v>
      </c>
      <c r="F48" s="39"/>
      <c r="G48" s="39"/>
      <c r="H48" s="39"/>
      <c r="I48" s="39"/>
      <c r="J48" s="39"/>
      <c r="K48" s="39"/>
    </row>
    <row r="49" spans="1:11" ht="12.75">
      <c r="A49" s="40" t="s">
        <v>139</v>
      </c>
      <c r="B49" s="41">
        <v>30</v>
      </c>
      <c r="C49" s="41">
        <v>11</v>
      </c>
      <c r="D49" s="21">
        <v>0.36666666666666664</v>
      </c>
      <c r="E49" s="42" t="s">
        <v>102</v>
      </c>
      <c r="F49" s="39"/>
      <c r="G49" s="39"/>
      <c r="H49" s="39"/>
      <c r="I49" s="39"/>
      <c r="J49" s="39"/>
      <c r="K49" s="39"/>
    </row>
    <row r="50" spans="1:11" ht="12.75">
      <c r="A50" s="40" t="s">
        <v>143</v>
      </c>
      <c r="B50" s="41">
        <v>24</v>
      </c>
      <c r="C50" s="41">
        <v>9</v>
      </c>
      <c r="D50" s="21">
        <v>0.375</v>
      </c>
      <c r="E50" s="42" t="s">
        <v>102</v>
      </c>
      <c r="F50" s="39"/>
      <c r="G50" s="39"/>
      <c r="H50" s="39"/>
      <c r="I50" s="39"/>
      <c r="J50" s="39"/>
      <c r="K50" s="39"/>
    </row>
    <row r="51" spans="1:11" s="46" customFormat="1" ht="12.75">
      <c r="A51" s="40" t="s">
        <v>140</v>
      </c>
      <c r="B51" s="41">
        <v>15</v>
      </c>
      <c r="C51" s="41">
        <v>3</v>
      </c>
      <c r="D51" s="21">
        <v>0.2</v>
      </c>
      <c r="E51" s="42" t="s">
        <v>102</v>
      </c>
      <c r="F51" s="47"/>
      <c r="G51" s="47"/>
      <c r="H51" s="47"/>
      <c r="I51" s="47"/>
      <c r="J51" s="47"/>
      <c r="K51" s="47"/>
    </row>
    <row r="52" spans="1:11" ht="12.75">
      <c r="A52" s="40" t="s">
        <v>128</v>
      </c>
      <c r="B52" s="41">
        <v>33</v>
      </c>
      <c r="C52" s="41">
        <v>25</v>
      </c>
      <c r="D52" s="21">
        <v>0.7575757575757576</v>
      </c>
      <c r="E52" s="42" t="s">
        <v>108</v>
      </c>
      <c r="F52" s="39"/>
      <c r="G52" s="39"/>
      <c r="H52" s="39"/>
      <c r="I52" s="39"/>
      <c r="J52" s="39"/>
      <c r="K52" s="39"/>
    </row>
    <row r="53" spans="1:11" ht="12.75">
      <c r="A53" s="40" t="s">
        <v>129</v>
      </c>
      <c r="B53" s="41">
        <v>30</v>
      </c>
      <c r="C53" s="41">
        <v>21</v>
      </c>
      <c r="D53" s="21">
        <v>0.7</v>
      </c>
      <c r="E53" s="42" t="s">
        <v>108</v>
      </c>
      <c r="F53" s="39"/>
      <c r="G53" s="39"/>
      <c r="H53" s="39"/>
      <c r="I53" s="39"/>
      <c r="J53" s="39"/>
      <c r="K53" s="39"/>
    </row>
    <row r="54" spans="1:11" s="46" customFormat="1" ht="12.75">
      <c r="A54" s="40" t="s">
        <v>130</v>
      </c>
      <c r="B54" s="41">
        <v>30</v>
      </c>
      <c r="C54" s="41">
        <v>19</v>
      </c>
      <c r="D54" s="21">
        <v>0.6333333333333333</v>
      </c>
      <c r="E54" s="42" t="s">
        <v>108</v>
      </c>
      <c r="F54" s="47"/>
      <c r="G54" s="47"/>
      <c r="H54" s="47"/>
      <c r="I54" s="47"/>
      <c r="J54" s="47"/>
      <c r="K54" s="47"/>
    </row>
    <row r="55" spans="1:11" ht="12.75">
      <c r="A55" s="40" t="s">
        <v>190</v>
      </c>
      <c r="B55" s="41">
        <v>3</v>
      </c>
      <c r="C55" s="41">
        <v>2</v>
      </c>
      <c r="D55" s="21">
        <v>0.6666666666666666</v>
      </c>
      <c r="E55" s="42" t="s">
        <v>108</v>
      </c>
      <c r="F55" s="39"/>
      <c r="G55" s="39"/>
      <c r="H55" s="39"/>
      <c r="I55" s="39"/>
      <c r="J55" s="39"/>
      <c r="K55" s="39"/>
    </row>
    <row r="56" spans="1:11" ht="12.75">
      <c r="A56" s="40" t="s">
        <v>161</v>
      </c>
      <c r="B56" s="41">
        <v>3</v>
      </c>
      <c r="C56" s="41">
        <v>1</v>
      </c>
      <c r="D56" s="21">
        <v>0.3333333333333333</v>
      </c>
      <c r="E56" s="42" t="s">
        <v>108</v>
      </c>
      <c r="F56" s="39"/>
      <c r="G56" s="39"/>
      <c r="H56" s="39"/>
      <c r="I56" s="39"/>
      <c r="J56" s="39"/>
      <c r="K56" s="39"/>
    </row>
    <row r="57" spans="1:11" ht="12.75">
      <c r="A57" s="40" t="s">
        <v>180</v>
      </c>
      <c r="B57" s="41">
        <v>3</v>
      </c>
      <c r="C57" s="41">
        <v>0</v>
      </c>
      <c r="D57" s="21">
        <v>0</v>
      </c>
      <c r="E57" s="42" t="s">
        <v>108</v>
      </c>
      <c r="F57" s="39"/>
      <c r="G57" s="39"/>
      <c r="H57" s="39"/>
      <c r="I57" s="39"/>
      <c r="J57" s="39"/>
      <c r="K57" s="39"/>
    </row>
    <row r="58" spans="1:11" ht="12.75">
      <c r="A58" s="40" t="s">
        <v>127</v>
      </c>
      <c r="B58" s="41">
        <v>3</v>
      </c>
      <c r="C58" s="41">
        <v>0</v>
      </c>
      <c r="D58" s="21">
        <v>0</v>
      </c>
      <c r="E58" s="42" t="s">
        <v>108</v>
      </c>
      <c r="F58" s="39"/>
      <c r="G58" s="39"/>
      <c r="H58" s="39"/>
      <c r="I58" s="39"/>
      <c r="J58" s="39"/>
      <c r="K58" s="39"/>
    </row>
    <row r="59" spans="1:11" s="46" customFormat="1" ht="12.75">
      <c r="A59" s="40" t="s">
        <v>131</v>
      </c>
      <c r="B59" s="41">
        <v>36</v>
      </c>
      <c r="C59" s="41">
        <v>33</v>
      </c>
      <c r="D59" s="21">
        <v>0.9166666666666666</v>
      </c>
      <c r="E59" s="42" t="s">
        <v>103</v>
      </c>
      <c r="F59" s="47"/>
      <c r="G59" s="47"/>
      <c r="H59" s="47"/>
      <c r="I59" s="47"/>
      <c r="J59" s="47"/>
      <c r="K59" s="47"/>
    </row>
    <row r="60" spans="1:11" ht="12.75">
      <c r="A60" s="40" t="s">
        <v>133</v>
      </c>
      <c r="B60" s="41">
        <v>33</v>
      </c>
      <c r="C60" s="41">
        <v>19</v>
      </c>
      <c r="D60" s="21">
        <v>0.5757575757575758</v>
      </c>
      <c r="E60" s="42" t="s">
        <v>103</v>
      </c>
      <c r="F60" s="39"/>
      <c r="G60" s="39"/>
      <c r="H60" s="39"/>
      <c r="I60" s="39"/>
      <c r="J60" s="39"/>
      <c r="K60" s="39"/>
    </row>
    <row r="61" spans="1:11" ht="12.75">
      <c r="A61" s="40" t="s">
        <v>132</v>
      </c>
      <c r="B61" s="41">
        <v>27</v>
      </c>
      <c r="C61" s="41">
        <v>25</v>
      </c>
      <c r="D61" s="21">
        <v>0.9259259259259259</v>
      </c>
      <c r="E61" s="42" t="s">
        <v>103</v>
      </c>
      <c r="F61" s="39"/>
      <c r="G61" s="39"/>
      <c r="H61" s="39"/>
      <c r="I61" s="39"/>
      <c r="J61" s="39"/>
      <c r="K61" s="39"/>
    </row>
    <row r="62" spans="1:11" ht="12.75">
      <c r="A62" s="40" t="s">
        <v>159</v>
      </c>
      <c r="B62" s="41">
        <v>6</v>
      </c>
      <c r="C62" s="41">
        <v>1</v>
      </c>
      <c r="D62" s="21">
        <v>0.16666666666666666</v>
      </c>
      <c r="E62" s="42" t="s">
        <v>103</v>
      </c>
      <c r="F62" s="39"/>
      <c r="G62" s="39"/>
      <c r="H62" s="39"/>
      <c r="I62" s="39"/>
      <c r="J62" s="39"/>
      <c r="K62" s="39"/>
    </row>
    <row r="63" spans="1:11" ht="12.75">
      <c r="A63" s="40" t="s">
        <v>124</v>
      </c>
      <c r="B63" s="41">
        <v>33</v>
      </c>
      <c r="C63" s="41">
        <v>30</v>
      </c>
      <c r="D63" s="21">
        <v>0.9090909090909091</v>
      </c>
      <c r="E63" s="42" t="s">
        <v>113</v>
      </c>
      <c r="F63" s="39"/>
      <c r="G63" s="39"/>
      <c r="H63" s="39"/>
      <c r="I63" s="39"/>
      <c r="J63" s="39"/>
      <c r="K63" s="39"/>
    </row>
    <row r="64" spans="1:11" ht="12.75">
      <c r="A64" s="40" t="s">
        <v>125</v>
      </c>
      <c r="B64" s="41">
        <v>20</v>
      </c>
      <c r="C64" s="41">
        <v>20</v>
      </c>
      <c r="D64" s="21">
        <v>1</v>
      </c>
      <c r="E64" s="42" t="s">
        <v>113</v>
      </c>
      <c r="F64" s="39"/>
      <c r="G64" s="39"/>
      <c r="H64" s="39"/>
      <c r="I64" s="39"/>
      <c r="J64" s="39"/>
      <c r="K64" s="39"/>
    </row>
    <row r="65" spans="1:11" ht="12.75">
      <c r="A65" s="40" t="s">
        <v>144</v>
      </c>
      <c r="B65" s="41">
        <v>15</v>
      </c>
      <c r="C65" s="41">
        <v>14</v>
      </c>
      <c r="D65" s="21">
        <v>0.9333333333333333</v>
      </c>
      <c r="E65" s="42" t="s">
        <v>113</v>
      </c>
      <c r="F65" s="39"/>
      <c r="G65" s="39"/>
      <c r="H65" s="39"/>
      <c r="I65" s="39"/>
      <c r="J65" s="39"/>
      <c r="K65" s="39"/>
    </row>
    <row r="66" spans="1:11" ht="12.75">
      <c r="A66" s="40" t="s">
        <v>126</v>
      </c>
      <c r="B66" s="41">
        <v>15</v>
      </c>
      <c r="C66" s="41">
        <v>12</v>
      </c>
      <c r="D66" s="21">
        <v>0.8</v>
      </c>
      <c r="E66" s="42" t="s">
        <v>113</v>
      </c>
      <c r="F66" s="39"/>
      <c r="G66" s="39"/>
      <c r="H66" s="39"/>
      <c r="I66" s="39"/>
      <c r="J66" s="39"/>
      <c r="K66" s="39"/>
    </row>
    <row r="67" spans="1:11" ht="12.75">
      <c r="A67" s="40" t="s">
        <v>157</v>
      </c>
      <c r="B67" s="41">
        <v>12</v>
      </c>
      <c r="C67" s="41">
        <v>1</v>
      </c>
      <c r="D67" s="21">
        <v>0.08333333333333333</v>
      </c>
      <c r="E67" s="42" t="s">
        <v>113</v>
      </c>
      <c r="F67" s="39"/>
      <c r="G67" s="39"/>
      <c r="H67" s="39"/>
      <c r="I67" s="39"/>
      <c r="J67" s="39"/>
      <c r="K67" s="39"/>
    </row>
    <row r="68" spans="1:11" ht="12.75">
      <c r="A68" s="40" t="s">
        <v>160</v>
      </c>
      <c r="B68" s="41">
        <v>3</v>
      </c>
      <c r="C68" s="41">
        <v>1</v>
      </c>
      <c r="D68" s="21">
        <v>0.3333333333333333</v>
      </c>
      <c r="E68" s="42" t="s">
        <v>113</v>
      </c>
      <c r="F68" s="39"/>
      <c r="G68" s="39"/>
      <c r="H68" s="39"/>
      <c r="I68" s="39"/>
      <c r="J68" s="39"/>
      <c r="K68" s="39"/>
    </row>
    <row r="69" spans="1:11" ht="12.75">
      <c r="A69" s="40" t="s">
        <v>173</v>
      </c>
      <c r="B69" s="41">
        <v>3</v>
      </c>
      <c r="C69" s="41">
        <v>0</v>
      </c>
      <c r="D69" s="21">
        <v>0</v>
      </c>
      <c r="E69" s="42" t="s">
        <v>113</v>
      </c>
      <c r="F69" s="39"/>
      <c r="G69" s="39"/>
      <c r="H69" s="39"/>
      <c r="I69" s="39"/>
      <c r="J69" s="39"/>
      <c r="K69" s="39"/>
    </row>
    <row r="70" spans="1:11" ht="12.75">
      <c r="A70" s="40" t="s">
        <v>172</v>
      </c>
      <c r="B70" s="41">
        <v>3</v>
      </c>
      <c r="C70" s="41">
        <v>0</v>
      </c>
      <c r="D70" s="21">
        <v>0</v>
      </c>
      <c r="E70" s="42" t="s">
        <v>113</v>
      </c>
      <c r="F70" s="39"/>
      <c r="G70" s="39"/>
      <c r="H70" s="39"/>
      <c r="I70" s="39"/>
      <c r="J70" s="39"/>
      <c r="K70" s="39"/>
    </row>
    <row r="71" spans="1:11" ht="12.75">
      <c r="A71" s="40" t="s">
        <v>115</v>
      </c>
      <c r="B71" s="41">
        <v>36</v>
      </c>
      <c r="C71" s="41">
        <v>11</v>
      </c>
      <c r="D71" s="21">
        <v>0.3055555555555556</v>
      </c>
      <c r="E71" s="42" t="s">
        <v>107</v>
      </c>
      <c r="F71" s="39"/>
      <c r="G71" s="39"/>
      <c r="H71" s="39"/>
      <c r="I71" s="39"/>
      <c r="J71" s="39"/>
      <c r="K71" s="39"/>
    </row>
    <row r="72" spans="1:11" ht="12.75">
      <c r="A72" s="40" t="s">
        <v>116</v>
      </c>
      <c r="B72" s="41">
        <v>33</v>
      </c>
      <c r="C72" s="41">
        <v>12</v>
      </c>
      <c r="D72" s="21">
        <v>0.36363636363636365</v>
      </c>
      <c r="E72" s="42" t="s">
        <v>107</v>
      </c>
      <c r="F72" s="39"/>
      <c r="G72" s="39"/>
      <c r="H72" s="39"/>
      <c r="I72" s="39"/>
      <c r="J72" s="39"/>
      <c r="K72" s="39"/>
    </row>
    <row r="73" spans="1:11" ht="12.75">
      <c r="A73" s="40" t="s">
        <v>141</v>
      </c>
      <c r="B73" s="41">
        <v>21</v>
      </c>
      <c r="C73" s="41">
        <v>15</v>
      </c>
      <c r="D73" s="21">
        <v>0.7142857142857143</v>
      </c>
      <c r="E73" s="42" t="s">
        <v>107</v>
      </c>
      <c r="F73" s="39"/>
      <c r="G73" s="39"/>
      <c r="H73" s="39"/>
      <c r="I73" s="39"/>
      <c r="J73" s="39"/>
      <c r="K73" s="39"/>
    </row>
    <row r="74" spans="1:11" ht="12.75">
      <c r="A74" s="40" t="s">
        <v>155</v>
      </c>
      <c r="B74" s="41">
        <v>6</v>
      </c>
      <c r="C74" s="41">
        <v>5</v>
      </c>
      <c r="D74" s="21">
        <v>0.8333333333333334</v>
      </c>
      <c r="E74" s="42" t="s">
        <v>107</v>
      </c>
      <c r="F74" s="39"/>
      <c r="G74" s="39"/>
      <c r="H74" s="39"/>
      <c r="I74" s="39"/>
      <c r="J74" s="39"/>
      <c r="K74" s="39"/>
    </row>
    <row r="75" spans="1:11" ht="12.75">
      <c r="A75" s="40" t="s">
        <v>142</v>
      </c>
      <c r="B75" s="41">
        <v>6</v>
      </c>
      <c r="C75" s="41">
        <v>1</v>
      </c>
      <c r="D75" s="21">
        <v>0.16666666666666666</v>
      </c>
      <c r="E75" s="42" t="s">
        <v>107</v>
      </c>
      <c r="F75" s="39"/>
      <c r="G75" s="39"/>
      <c r="H75" s="39"/>
      <c r="I75" s="39"/>
      <c r="J75" s="39"/>
      <c r="K75" s="39"/>
    </row>
    <row r="76" spans="1:11" ht="12.75">
      <c r="A76" s="40" t="s">
        <v>117</v>
      </c>
      <c r="B76" s="41">
        <v>3</v>
      </c>
      <c r="C76" s="41">
        <v>3</v>
      </c>
      <c r="D76" s="21">
        <v>1</v>
      </c>
      <c r="E76" s="42" t="s">
        <v>107</v>
      </c>
      <c r="F76" s="39"/>
      <c r="G76" s="39"/>
      <c r="H76" s="39"/>
      <c r="I76" s="39"/>
      <c r="J76" s="39"/>
      <c r="K76" s="39"/>
    </row>
    <row r="77" spans="1:11" ht="12.75">
      <c r="A77" s="40" t="s">
        <v>179</v>
      </c>
      <c r="B77" s="41">
        <v>3</v>
      </c>
      <c r="C77" s="41">
        <v>0</v>
      </c>
      <c r="D77" s="21">
        <v>0</v>
      </c>
      <c r="E77" s="42" t="s">
        <v>107</v>
      </c>
      <c r="F77" s="39"/>
      <c r="G77" s="39"/>
      <c r="H77" s="39"/>
      <c r="I77" s="39"/>
      <c r="J77" s="39"/>
      <c r="K77" s="39"/>
    </row>
    <row r="78" spans="1:11" ht="12.75">
      <c r="A78" s="40" t="s">
        <v>149</v>
      </c>
      <c r="B78" s="41">
        <v>24</v>
      </c>
      <c r="C78" s="41">
        <v>6</v>
      </c>
      <c r="D78" s="21">
        <v>0.25</v>
      </c>
      <c r="E78" s="42" t="s">
        <v>111</v>
      </c>
      <c r="F78" s="39"/>
      <c r="G78" s="39"/>
      <c r="H78" s="39"/>
      <c r="I78" s="39"/>
      <c r="J78" s="39"/>
      <c r="K78" s="39"/>
    </row>
    <row r="79" spans="1:11" ht="12.75">
      <c r="A79" s="40" t="s">
        <v>162</v>
      </c>
      <c r="B79" s="41">
        <v>15</v>
      </c>
      <c r="C79" s="41">
        <v>1</v>
      </c>
      <c r="D79" s="21">
        <v>0.06666666666666667</v>
      </c>
      <c r="E79" s="42" t="s">
        <v>111</v>
      </c>
      <c r="F79" s="39"/>
      <c r="G79" s="39"/>
      <c r="H79" s="39"/>
      <c r="I79" s="39"/>
      <c r="J79" s="39"/>
      <c r="K79" s="39"/>
    </row>
    <row r="80" spans="1:11" ht="12.75">
      <c r="A80" s="40" t="s">
        <v>150</v>
      </c>
      <c r="B80" s="41">
        <v>9</v>
      </c>
      <c r="C80" s="41">
        <v>1</v>
      </c>
      <c r="D80" s="21">
        <v>0.1111111111111111</v>
      </c>
      <c r="E80" s="42" t="s">
        <v>111</v>
      </c>
      <c r="F80" s="39"/>
      <c r="G80" s="39"/>
      <c r="H80" s="39"/>
      <c r="I80" s="39"/>
      <c r="J80" s="39"/>
      <c r="K80" s="39"/>
    </row>
    <row r="81" spans="1:11" ht="12.75">
      <c r="A81" s="40" t="s">
        <v>170</v>
      </c>
      <c r="B81" s="41">
        <v>9</v>
      </c>
      <c r="C81" s="41">
        <v>0</v>
      </c>
      <c r="D81" s="21">
        <v>0</v>
      </c>
      <c r="E81" s="42" t="s">
        <v>111</v>
      </c>
      <c r="F81" s="39"/>
      <c r="G81" s="39"/>
      <c r="H81" s="39"/>
      <c r="I81" s="39"/>
      <c r="J81" s="39"/>
      <c r="K81" s="39"/>
    </row>
    <row r="82" spans="1:11" ht="12.75">
      <c r="A82" s="40" t="s">
        <v>151</v>
      </c>
      <c r="B82" s="41">
        <v>6</v>
      </c>
      <c r="C82" s="41">
        <v>4</v>
      </c>
      <c r="D82" s="21">
        <v>0.6666666666666666</v>
      </c>
      <c r="E82" s="42" t="s">
        <v>111</v>
      </c>
      <c r="F82" s="39"/>
      <c r="G82" s="39"/>
      <c r="H82" s="39"/>
      <c r="I82" s="39"/>
      <c r="J82" s="39"/>
      <c r="K82" s="39"/>
    </row>
    <row r="83" spans="1:11" ht="12.75">
      <c r="A83" s="40" t="s">
        <v>178</v>
      </c>
      <c r="B83" s="41">
        <v>6</v>
      </c>
      <c r="C83" s="41">
        <v>0</v>
      </c>
      <c r="D83" s="21">
        <v>0</v>
      </c>
      <c r="E83" s="42" t="s">
        <v>111</v>
      </c>
      <c r="F83" s="39"/>
      <c r="G83" s="39"/>
      <c r="H83" s="39"/>
      <c r="I83" s="39"/>
      <c r="J83" s="39"/>
      <c r="K83" s="39"/>
    </row>
    <row r="84" spans="1:11" ht="12.75">
      <c r="A84" s="40" t="s">
        <v>163</v>
      </c>
      <c r="B84" s="41">
        <v>3</v>
      </c>
      <c r="C84" s="41">
        <v>2</v>
      </c>
      <c r="D84" s="21">
        <v>0.6666666666666666</v>
      </c>
      <c r="E84" s="42" t="s">
        <v>111</v>
      </c>
      <c r="F84" s="39"/>
      <c r="G84" s="39"/>
      <c r="H84" s="39"/>
      <c r="I84" s="39"/>
      <c r="J84" s="39"/>
      <c r="K84" s="39"/>
    </row>
    <row r="85" spans="1:11" ht="12.75">
      <c r="A85" s="40" t="s">
        <v>188</v>
      </c>
      <c r="B85" s="41">
        <v>3</v>
      </c>
      <c r="C85" s="41">
        <v>1</v>
      </c>
      <c r="D85" s="21">
        <v>0.3333333333333333</v>
      </c>
      <c r="E85" s="42" t="s">
        <v>111</v>
      </c>
      <c r="F85" s="39"/>
      <c r="G85" s="39"/>
      <c r="H85" s="39"/>
      <c r="I85" s="39"/>
      <c r="J85" s="39"/>
      <c r="K85" s="39"/>
    </row>
    <row r="86" spans="1:11" ht="12.75">
      <c r="A86" s="40" t="s">
        <v>187</v>
      </c>
      <c r="B86" s="41">
        <v>3</v>
      </c>
      <c r="C86" s="41">
        <v>0</v>
      </c>
      <c r="D86" s="21">
        <v>0</v>
      </c>
      <c r="E86" s="42" t="s">
        <v>111</v>
      </c>
      <c r="F86" s="39"/>
      <c r="G86" s="39"/>
      <c r="H86" s="39"/>
      <c r="I86" s="39"/>
      <c r="J86" s="39"/>
      <c r="K86" s="39"/>
    </row>
    <row r="87" spans="1:11" ht="13.5" thickBot="1">
      <c r="A87" s="43" t="s">
        <v>189</v>
      </c>
      <c r="B87" s="44">
        <v>3</v>
      </c>
      <c r="C87" s="44">
        <v>0</v>
      </c>
      <c r="D87" s="25">
        <v>0</v>
      </c>
      <c r="E87" s="45" t="s">
        <v>111</v>
      </c>
      <c r="F87" s="39"/>
      <c r="G87" s="39"/>
      <c r="H87" s="39"/>
      <c r="I87" s="39"/>
      <c r="J87" s="39"/>
      <c r="K87" s="39"/>
    </row>
    <row r="88" spans="1:11" ht="13.5" thickTop="1">
      <c r="A88" s="39"/>
      <c r="B88" s="39">
        <f>+SUM(B20:B87)</f>
        <v>994</v>
      </c>
      <c r="C88" s="39">
        <f>+SUM(C20:C87)</f>
        <v>497</v>
      </c>
      <c r="D88" s="39"/>
      <c r="E88" s="39"/>
      <c r="F88" s="39"/>
      <c r="G88" s="39"/>
      <c r="H88" s="39"/>
      <c r="I88" s="39"/>
      <c r="J88" s="39"/>
      <c r="K88" s="39"/>
    </row>
    <row r="89" spans="1:3" ht="12.75">
      <c r="A89" s="34" t="s">
        <v>96</v>
      </c>
      <c r="B89" s="34">
        <v>2</v>
      </c>
      <c r="C89" s="34">
        <v>1</v>
      </c>
    </row>
    <row r="90" spans="2:3" ht="12.75">
      <c r="B90" s="34">
        <f>+B88+B89</f>
        <v>996</v>
      </c>
      <c r="C90" s="34">
        <f>+C88+C89</f>
        <v>498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1"/>
  <sheetViews>
    <sheetView tabSelected="1" workbookViewId="0" topLeftCell="A19">
      <selection activeCell="A21" sqref="A21:D21"/>
    </sheetView>
  </sheetViews>
  <sheetFormatPr defaultColWidth="9.140625" defaultRowHeight="12.75"/>
  <cols>
    <col min="1" max="1" width="16.57421875" style="34" customWidth="1"/>
    <col min="2" max="2" width="7.28125" style="34" customWidth="1"/>
    <col min="3" max="3" width="5.140625" style="34" customWidth="1"/>
    <col min="4" max="4" width="8.57421875" style="53" customWidth="1"/>
    <col min="5" max="5" width="22.28125" style="34" customWidth="1"/>
    <col min="6" max="6" width="4.57421875" style="34" customWidth="1"/>
    <col min="7" max="16384" width="9.140625" style="34" customWidth="1"/>
  </cols>
  <sheetData>
    <row r="1" spans="1:11" ht="21" thickTop="1">
      <c r="A1" s="11" t="s">
        <v>199</v>
      </c>
      <c r="B1" s="37"/>
      <c r="C1" s="37"/>
      <c r="D1" s="52"/>
      <c r="E1" s="38"/>
      <c r="F1" s="39"/>
      <c r="G1" s="39"/>
      <c r="H1" s="39"/>
      <c r="I1" s="39"/>
      <c r="J1" s="39"/>
      <c r="K1" s="39"/>
    </row>
    <row r="2" spans="1:11" ht="12.75">
      <c r="A2" s="15" t="s">
        <v>90</v>
      </c>
      <c r="B2" s="16" t="s">
        <v>89</v>
      </c>
      <c r="C2" s="16" t="s">
        <v>92</v>
      </c>
      <c r="D2" s="17" t="s">
        <v>91</v>
      </c>
      <c r="E2" s="18" t="s">
        <v>85</v>
      </c>
      <c r="G2" s="39"/>
      <c r="H2" s="39"/>
      <c r="I2" s="39"/>
      <c r="J2" s="39"/>
      <c r="K2" s="39"/>
    </row>
    <row r="3" spans="1:11" ht="12.75">
      <c r="A3" s="40" t="s">
        <v>125</v>
      </c>
      <c r="B3" s="48">
        <v>32</v>
      </c>
      <c r="C3" s="48">
        <v>31</v>
      </c>
      <c r="D3" s="49">
        <v>0.96875</v>
      </c>
      <c r="E3" s="42" t="s">
        <v>113</v>
      </c>
      <c r="G3" s="39"/>
      <c r="H3" s="39"/>
      <c r="I3" s="39"/>
      <c r="J3" s="39"/>
      <c r="K3" s="39"/>
    </row>
    <row r="4" spans="1:11" ht="12.75">
      <c r="A4" s="40" t="s">
        <v>131</v>
      </c>
      <c r="B4" s="48">
        <v>53</v>
      </c>
      <c r="C4" s="48">
        <v>49</v>
      </c>
      <c r="D4" s="49">
        <v>0.9245283018867925</v>
      </c>
      <c r="E4" s="42" t="s">
        <v>103</v>
      </c>
      <c r="G4" s="39"/>
      <c r="H4" s="39"/>
      <c r="I4" s="39"/>
      <c r="J4" s="39"/>
      <c r="K4" s="39"/>
    </row>
    <row r="5" spans="1:11" ht="12.75">
      <c r="A5" s="40" t="s">
        <v>124</v>
      </c>
      <c r="B5" s="48">
        <v>39</v>
      </c>
      <c r="C5" s="48">
        <v>35</v>
      </c>
      <c r="D5" s="49">
        <v>0.8974358974358975</v>
      </c>
      <c r="E5" s="42" t="s">
        <v>113</v>
      </c>
      <c r="G5" s="39"/>
      <c r="H5" s="39"/>
      <c r="I5" s="39"/>
      <c r="J5" s="39"/>
      <c r="K5" s="39"/>
    </row>
    <row r="6" spans="1:11" ht="12.75">
      <c r="A6" s="40" t="s">
        <v>132</v>
      </c>
      <c r="B6" s="48">
        <v>40</v>
      </c>
      <c r="C6" s="48">
        <v>35</v>
      </c>
      <c r="D6" s="49">
        <v>0.875</v>
      </c>
      <c r="E6" s="42" t="s">
        <v>103</v>
      </c>
      <c r="G6" s="39"/>
      <c r="H6" s="39"/>
      <c r="I6" s="39"/>
      <c r="J6" s="39"/>
      <c r="K6" s="39"/>
    </row>
    <row r="7" spans="1:11" ht="12.75">
      <c r="A7" s="40" t="s">
        <v>126</v>
      </c>
      <c r="B7" s="48">
        <v>28</v>
      </c>
      <c r="C7" s="48">
        <v>22</v>
      </c>
      <c r="D7" s="49">
        <v>0.7857142857142857</v>
      </c>
      <c r="E7" s="42" t="s">
        <v>113</v>
      </c>
      <c r="G7" s="39"/>
      <c r="H7" s="39"/>
      <c r="I7" s="39"/>
      <c r="J7" s="39"/>
      <c r="K7" s="39"/>
    </row>
    <row r="8" spans="1:11" ht="12.75">
      <c r="A8" s="40" t="s">
        <v>146</v>
      </c>
      <c r="B8" s="48">
        <v>28</v>
      </c>
      <c r="C8" s="48">
        <v>22</v>
      </c>
      <c r="D8" s="49">
        <v>0.7857142857142857</v>
      </c>
      <c r="E8" s="42" t="s">
        <v>110</v>
      </c>
      <c r="G8" s="39"/>
      <c r="H8" s="39"/>
      <c r="I8" s="39"/>
      <c r="J8" s="39"/>
      <c r="K8" s="39"/>
    </row>
    <row r="9" spans="1:11" ht="12.75">
      <c r="A9" s="40" t="s">
        <v>147</v>
      </c>
      <c r="B9" s="48">
        <v>29</v>
      </c>
      <c r="C9" s="48">
        <v>22</v>
      </c>
      <c r="D9" s="49">
        <v>0.7586206896551724</v>
      </c>
      <c r="E9" s="42" t="s">
        <v>110</v>
      </c>
      <c r="G9" s="39"/>
      <c r="H9" s="39"/>
      <c r="I9" s="39"/>
      <c r="J9" s="39"/>
      <c r="K9" s="39"/>
    </row>
    <row r="10" spans="1:11" ht="12.75">
      <c r="A10" s="40" t="s">
        <v>141</v>
      </c>
      <c r="B10" s="48">
        <v>38</v>
      </c>
      <c r="C10" s="48">
        <v>28</v>
      </c>
      <c r="D10" s="49">
        <v>0.7368421052631579</v>
      </c>
      <c r="E10" s="42" t="s">
        <v>107</v>
      </c>
      <c r="G10" s="39"/>
      <c r="H10" s="39"/>
      <c r="I10" s="39"/>
      <c r="J10" s="39"/>
      <c r="K10" s="39"/>
    </row>
    <row r="11" spans="1:11" ht="12.75">
      <c r="A11" s="40" t="s">
        <v>128</v>
      </c>
      <c r="B11" s="48">
        <v>49</v>
      </c>
      <c r="C11" s="48">
        <v>35</v>
      </c>
      <c r="D11" s="49">
        <v>0.7142857142857143</v>
      </c>
      <c r="E11" s="42" t="s">
        <v>108</v>
      </c>
      <c r="G11" s="39"/>
      <c r="H11" s="39"/>
      <c r="I11" s="39"/>
      <c r="J11" s="39"/>
      <c r="K11" s="39"/>
    </row>
    <row r="12" spans="1:11" ht="12.75">
      <c r="A12" s="40" t="s">
        <v>129</v>
      </c>
      <c r="B12" s="48">
        <v>48</v>
      </c>
      <c r="C12" s="48">
        <v>33</v>
      </c>
      <c r="D12" s="49">
        <v>0.6875</v>
      </c>
      <c r="E12" s="42" t="s">
        <v>108</v>
      </c>
      <c r="G12" s="39"/>
      <c r="H12" s="39"/>
      <c r="I12" s="39"/>
      <c r="J12" s="39"/>
      <c r="K12" s="39"/>
    </row>
    <row r="13" spans="1:11" ht="12.75">
      <c r="A13" s="40" t="s">
        <v>122</v>
      </c>
      <c r="B13" s="48">
        <v>44</v>
      </c>
      <c r="C13" s="48">
        <v>27</v>
      </c>
      <c r="D13" s="49">
        <v>0.6136363636363636</v>
      </c>
      <c r="E13" s="42" t="s">
        <v>106</v>
      </c>
      <c r="G13" s="39"/>
      <c r="H13" s="39"/>
      <c r="I13" s="39"/>
      <c r="J13" s="39"/>
      <c r="K13" s="39"/>
    </row>
    <row r="14" spans="1:11" ht="12.75">
      <c r="A14" s="40" t="s">
        <v>138</v>
      </c>
      <c r="B14" s="48">
        <v>48</v>
      </c>
      <c r="C14" s="48">
        <v>29</v>
      </c>
      <c r="D14" s="49">
        <v>0.6041666666666666</v>
      </c>
      <c r="E14" s="42" t="s">
        <v>102</v>
      </c>
      <c r="G14" s="39"/>
      <c r="H14" s="39"/>
      <c r="I14" s="39"/>
      <c r="J14" s="39"/>
      <c r="K14" s="39"/>
    </row>
    <row r="15" spans="1:11" ht="12.75">
      <c r="A15" s="40" t="s">
        <v>130</v>
      </c>
      <c r="B15" s="48">
        <v>42</v>
      </c>
      <c r="C15" s="48">
        <v>25</v>
      </c>
      <c r="D15" s="49">
        <v>0.5952380952380952</v>
      </c>
      <c r="E15" s="42" t="s">
        <v>108</v>
      </c>
      <c r="G15" s="39"/>
      <c r="H15" s="39"/>
      <c r="I15" s="39"/>
      <c r="J15" s="39"/>
      <c r="K15" s="39"/>
    </row>
    <row r="16" spans="1:11" ht="12.75">
      <c r="A16" s="40" t="s">
        <v>133</v>
      </c>
      <c r="B16" s="48">
        <v>42</v>
      </c>
      <c r="C16" s="48">
        <v>24</v>
      </c>
      <c r="D16" s="49">
        <v>0.5714285714285714</v>
      </c>
      <c r="E16" s="42" t="s">
        <v>103</v>
      </c>
      <c r="G16" s="39"/>
      <c r="H16" s="39"/>
      <c r="I16" s="39"/>
      <c r="J16" s="39"/>
      <c r="K16" s="39"/>
    </row>
    <row r="17" spans="1:11" ht="12.75">
      <c r="A17" s="40" t="s">
        <v>145</v>
      </c>
      <c r="B17" s="48">
        <v>43</v>
      </c>
      <c r="C17" s="48">
        <v>24</v>
      </c>
      <c r="D17" s="49">
        <v>0.5581395348837209</v>
      </c>
      <c r="E17" s="42" t="s">
        <v>110</v>
      </c>
      <c r="G17" s="39"/>
      <c r="H17" s="39"/>
      <c r="I17" s="39"/>
      <c r="J17" s="39"/>
      <c r="K17" s="39"/>
    </row>
    <row r="18" spans="1:11" ht="13.5" thickBot="1">
      <c r="A18" s="43" t="s">
        <v>119</v>
      </c>
      <c r="B18" s="50">
        <v>46</v>
      </c>
      <c r="C18" s="50">
        <v>24</v>
      </c>
      <c r="D18" s="51">
        <v>0.5217391304347826</v>
      </c>
      <c r="E18" s="45" t="s">
        <v>112</v>
      </c>
      <c r="G18" s="39"/>
      <c r="H18" s="39"/>
      <c r="I18" s="39"/>
      <c r="J18" s="39"/>
      <c r="K18" s="39"/>
    </row>
    <row r="19" spans="7:11" ht="13.5" thickTop="1">
      <c r="G19" s="39"/>
      <c r="H19" s="39"/>
      <c r="I19" s="39"/>
      <c r="J19" s="39"/>
      <c r="K19" s="39"/>
    </row>
    <row r="20" spans="7:11" ht="13.5" thickBot="1">
      <c r="G20" s="39"/>
      <c r="H20" s="39"/>
      <c r="I20" s="39"/>
      <c r="J20" s="39"/>
      <c r="K20" s="39"/>
    </row>
    <row r="21" spans="1:11" ht="16.5" thickBot="1" thickTop="1">
      <c r="A21" s="65" t="s">
        <v>202</v>
      </c>
      <c r="B21" s="66"/>
      <c r="C21" s="66"/>
      <c r="D21" s="67"/>
      <c r="E21" s="68"/>
      <c r="G21" s="39"/>
      <c r="H21" s="39"/>
      <c r="I21" s="39"/>
      <c r="J21" s="39"/>
      <c r="K21" s="39"/>
    </row>
    <row r="22" spans="1:11" ht="14.25" thickBot="1" thickTop="1">
      <c r="A22" s="58" t="s">
        <v>110</v>
      </c>
      <c r="B22" s="59" t="s">
        <v>89</v>
      </c>
      <c r="C22" s="59" t="s">
        <v>92</v>
      </c>
      <c r="D22" s="61" t="s">
        <v>91</v>
      </c>
      <c r="E22" s="60" t="s">
        <v>85</v>
      </c>
      <c r="F22" s="46"/>
      <c r="G22" s="46"/>
      <c r="H22" s="46"/>
      <c r="I22" s="46"/>
      <c r="J22" s="46"/>
      <c r="K22" s="46"/>
    </row>
    <row r="23" spans="1:11" s="46" customFormat="1" ht="13.5" thickTop="1">
      <c r="A23" s="55" t="s">
        <v>145</v>
      </c>
      <c r="B23" s="56">
        <v>43</v>
      </c>
      <c r="C23" s="56">
        <v>24</v>
      </c>
      <c r="D23" s="62">
        <v>0.5581395348837209</v>
      </c>
      <c r="E23" s="57" t="s">
        <v>110</v>
      </c>
      <c r="F23" s="47"/>
      <c r="G23" s="47"/>
      <c r="H23" s="47"/>
      <c r="I23" s="47"/>
      <c r="J23" s="47"/>
      <c r="K23" s="47"/>
    </row>
    <row r="24" spans="1:11" ht="12.75">
      <c r="A24" s="40" t="s">
        <v>147</v>
      </c>
      <c r="B24" s="41">
        <v>29</v>
      </c>
      <c r="C24" s="41">
        <v>22</v>
      </c>
      <c r="D24" s="63">
        <v>0.7586206896551724</v>
      </c>
      <c r="E24" s="42" t="s">
        <v>110</v>
      </c>
      <c r="F24" s="39"/>
      <c r="G24" s="39"/>
      <c r="H24" s="39"/>
      <c r="I24" s="39"/>
      <c r="J24" s="39"/>
      <c r="K24" s="39"/>
    </row>
    <row r="25" spans="1:11" ht="12.75">
      <c r="A25" s="40" t="s">
        <v>146</v>
      </c>
      <c r="B25" s="41">
        <v>28</v>
      </c>
      <c r="C25" s="41">
        <v>22</v>
      </c>
      <c r="D25" s="63">
        <v>0.7857142857142857</v>
      </c>
      <c r="E25" s="42" t="s">
        <v>110</v>
      </c>
      <c r="F25" s="39"/>
      <c r="G25" s="39"/>
      <c r="H25" s="39"/>
      <c r="I25" s="39"/>
      <c r="J25" s="39"/>
      <c r="K25" s="39"/>
    </row>
    <row r="26" spans="1:11" ht="12.75">
      <c r="A26" s="40" t="s">
        <v>148</v>
      </c>
      <c r="B26" s="41">
        <v>25</v>
      </c>
      <c r="C26" s="41">
        <v>5</v>
      </c>
      <c r="D26" s="63">
        <v>0.2</v>
      </c>
      <c r="E26" s="42" t="s">
        <v>110</v>
      </c>
      <c r="F26" s="39"/>
      <c r="G26" s="39"/>
      <c r="H26" s="39"/>
      <c r="I26" s="39"/>
      <c r="J26" s="39"/>
      <c r="K26" s="39"/>
    </row>
    <row r="27" spans="1:11" ht="12.75">
      <c r="A27" s="40" t="s">
        <v>174</v>
      </c>
      <c r="B27" s="41">
        <v>6</v>
      </c>
      <c r="C27" s="41">
        <v>0</v>
      </c>
      <c r="D27" s="63">
        <v>0</v>
      </c>
      <c r="E27" s="42" t="s">
        <v>110</v>
      </c>
      <c r="F27" s="39"/>
      <c r="G27" s="39"/>
      <c r="H27" s="39"/>
      <c r="I27" s="39"/>
      <c r="J27" s="39"/>
      <c r="K27" s="39"/>
    </row>
    <row r="28" spans="1:11" ht="12.75">
      <c r="A28" s="40" t="s">
        <v>195</v>
      </c>
      <c r="B28" s="41">
        <v>3</v>
      </c>
      <c r="C28" s="41">
        <v>2</v>
      </c>
      <c r="D28" s="63">
        <v>0.6666666666666666</v>
      </c>
      <c r="E28" s="42" t="s">
        <v>110</v>
      </c>
      <c r="F28" s="39"/>
      <c r="G28" s="39"/>
      <c r="H28" s="39"/>
      <c r="I28" s="39"/>
      <c r="J28" s="39"/>
      <c r="K28" s="39"/>
    </row>
    <row r="29" spans="1:11" ht="12.75">
      <c r="A29" s="40" t="s">
        <v>97</v>
      </c>
      <c r="B29" s="41">
        <v>16</v>
      </c>
      <c r="C29" s="41">
        <v>11</v>
      </c>
      <c r="D29" s="63">
        <v>0.6875</v>
      </c>
      <c r="E29" s="42" t="s">
        <v>110</v>
      </c>
      <c r="F29" s="39"/>
      <c r="G29" s="39"/>
      <c r="H29" s="39"/>
      <c r="I29" s="39"/>
      <c r="J29" s="39"/>
      <c r="K29" s="39"/>
    </row>
    <row r="30" spans="1:11" s="46" customFormat="1" ht="12.75">
      <c r="A30" s="40" t="s">
        <v>96</v>
      </c>
      <c r="B30" s="41">
        <v>30</v>
      </c>
      <c r="C30" s="41">
        <v>19</v>
      </c>
      <c r="D30" s="63">
        <v>0.6333333333333333</v>
      </c>
      <c r="E30" s="42" t="s">
        <v>110</v>
      </c>
      <c r="F30" s="47"/>
      <c r="G30" s="47"/>
      <c r="H30" s="47"/>
      <c r="I30" s="47"/>
      <c r="J30" s="47"/>
      <c r="K30" s="47"/>
    </row>
    <row r="31" spans="1:11" s="46" customFormat="1" ht="12.75">
      <c r="A31" s="40" t="s">
        <v>200</v>
      </c>
      <c r="B31" s="41">
        <v>-8</v>
      </c>
      <c r="C31" s="41"/>
      <c r="D31" s="63"/>
      <c r="E31" s="42" t="s">
        <v>110</v>
      </c>
      <c r="F31" s="47"/>
      <c r="G31" s="47"/>
      <c r="H31" s="47"/>
      <c r="I31" s="47"/>
      <c r="J31" s="47"/>
      <c r="K31" s="47"/>
    </row>
    <row r="32" spans="1:11" ht="13.5" thickBot="1">
      <c r="A32" s="43" t="s">
        <v>201</v>
      </c>
      <c r="B32" s="44">
        <v>172</v>
      </c>
      <c r="C32" s="44">
        <v>105</v>
      </c>
      <c r="D32" s="64">
        <v>0.6104651162790697</v>
      </c>
      <c r="E32" s="45" t="s">
        <v>110</v>
      </c>
      <c r="F32" s="39"/>
      <c r="G32" s="39"/>
      <c r="H32" s="39"/>
      <c r="I32" s="39"/>
      <c r="J32" s="39"/>
      <c r="K32" s="39"/>
    </row>
    <row r="33" spans="1:11" ht="14.25" thickBot="1" thickTop="1">
      <c r="A33" s="58" t="s">
        <v>109</v>
      </c>
      <c r="B33" s="59" t="s">
        <v>89</v>
      </c>
      <c r="C33" s="59" t="s">
        <v>92</v>
      </c>
      <c r="D33" s="61" t="s">
        <v>91</v>
      </c>
      <c r="E33" s="60" t="s">
        <v>85</v>
      </c>
      <c r="F33" s="39"/>
      <c r="G33" s="39"/>
      <c r="H33" s="39"/>
      <c r="I33" s="39"/>
      <c r="J33" s="39"/>
      <c r="K33" s="39"/>
    </row>
    <row r="34" spans="1:11" ht="13.5" thickTop="1">
      <c r="A34" s="40" t="s">
        <v>135</v>
      </c>
      <c r="B34" s="41">
        <v>42</v>
      </c>
      <c r="C34" s="41">
        <v>17</v>
      </c>
      <c r="D34" s="63">
        <v>0.40476190476190477</v>
      </c>
      <c r="E34" s="42" t="s">
        <v>109</v>
      </c>
      <c r="F34" s="39"/>
      <c r="G34" s="39"/>
      <c r="H34" s="39"/>
      <c r="I34" s="39"/>
      <c r="J34" s="39"/>
      <c r="K34" s="39"/>
    </row>
    <row r="35" spans="1:11" s="46" customFormat="1" ht="12.75">
      <c r="A35" s="40" t="s">
        <v>134</v>
      </c>
      <c r="B35" s="41">
        <v>36</v>
      </c>
      <c r="C35" s="41">
        <v>9</v>
      </c>
      <c r="D35" s="63">
        <v>0.25</v>
      </c>
      <c r="E35" s="42" t="s">
        <v>109</v>
      </c>
      <c r="F35" s="47"/>
      <c r="G35" s="47"/>
      <c r="H35" s="47"/>
      <c r="I35" s="47"/>
      <c r="J35" s="47"/>
      <c r="K35" s="47"/>
    </row>
    <row r="36" spans="1:11" ht="12.75">
      <c r="A36" s="40" t="s">
        <v>152</v>
      </c>
      <c r="B36" s="41">
        <v>24</v>
      </c>
      <c r="C36" s="41">
        <v>8</v>
      </c>
      <c r="D36" s="63">
        <v>0.3333333333333333</v>
      </c>
      <c r="E36" s="42" t="s">
        <v>109</v>
      </c>
      <c r="F36" s="39"/>
      <c r="G36" s="39"/>
      <c r="H36" s="39"/>
      <c r="I36" s="39"/>
      <c r="J36" s="39"/>
      <c r="K36" s="39"/>
    </row>
    <row r="37" spans="1:11" ht="12.75">
      <c r="A37" s="40" t="s">
        <v>171</v>
      </c>
      <c r="B37" s="41">
        <v>15</v>
      </c>
      <c r="C37" s="41">
        <v>11</v>
      </c>
      <c r="D37" s="63">
        <v>0.7333333333333333</v>
      </c>
      <c r="E37" s="42" t="s">
        <v>109</v>
      </c>
      <c r="F37" s="39"/>
      <c r="G37" s="39"/>
      <c r="H37" s="39"/>
      <c r="I37" s="39"/>
      <c r="J37" s="39"/>
      <c r="K37" s="39"/>
    </row>
    <row r="38" spans="1:11" s="46" customFormat="1" ht="12.75">
      <c r="A38" s="40" t="s">
        <v>137</v>
      </c>
      <c r="B38" s="41">
        <v>9</v>
      </c>
      <c r="C38" s="41">
        <v>6</v>
      </c>
      <c r="D38" s="63">
        <v>0.6666666666666666</v>
      </c>
      <c r="E38" s="42" t="s">
        <v>109</v>
      </c>
      <c r="F38" s="47"/>
      <c r="G38" s="47"/>
      <c r="H38" s="47"/>
      <c r="I38" s="47"/>
      <c r="J38" s="47"/>
      <c r="K38" s="47"/>
    </row>
    <row r="39" spans="1:11" ht="12.75">
      <c r="A39" s="40" t="s">
        <v>136</v>
      </c>
      <c r="B39" s="41">
        <v>6</v>
      </c>
      <c r="C39" s="41">
        <v>1</v>
      </c>
      <c r="D39" s="63">
        <v>0.16666666666666666</v>
      </c>
      <c r="E39" s="42" t="s">
        <v>109</v>
      </c>
      <c r="F39" s="39"/>
      <c r="G39" s="39"/>
      <c r="H39" s="39"/>
      <c r="I39" s="39"/>
      <c r="J39" s="39"/>
      <c r="K39" s="39"/>
    </row>
    <row r="40" spans="1:11" ht="12.75">
      <c r="A40" s="40" t="s">
        <v>176</v>
      </c>
      <c r="B40" s="41">
        <v>6</v>
      </c>
      <c r="C40" s="41">
        <v>4</v>
      </c>
      <c r="D40" s="63">
        <v>0.6666666666666666</v>
      </c>
      <c r="E40" s="42" t="s">
        <v>109</v>
      </c>
      <c r="F40" s="39"/>
      <c r="G40" s="39"/>
      <c r="H40" s="39"/>
      <c r="I40" s="39"/>
      <c r="J40" s="39"/>
      <c r="K40" s="39"/>
    </row>
    <row r="41" spans="1:11" ht="12.75">
      <c r="A41" s="40" t="s">
        <v>156</v>
      </c>
      <c r="B41" s="41">
        <v>3</v>
      </c>
      <c r="C41" s="41">
        <v>1</v>
      </c>
      <c r="D41" s="63">
        <v>0.3333333333333333</v>
      </c>
      <c r="E41" s="42" t="s">
        <v>109</v>
      </c>
      <c r="F41" s="39"/>
      <c r="G41" s="39"/>
      <c r="H41" s="39"/>
      <c r="I41" s="39"/>
      <c r="J41" s="39"/>
      <c r="K41" s="39"/>
    </row>
    <row r="42" spans="1:11" ht="12.75">
      <c r="A42" s="40" t="s">
        <v>181</v>
      </c>
      <c r="B42" s="41">
        <v>3</v>
      </c>
      <c r="C42" s="41">
        <v>1</v>
      </c>
      <c r="D42" s="63">
        <v>0.3333333333333333</v>
      </c>
      <c r="E42" s="42" t="s">
        <v>109</v>
      </c>
      <c r="F42" s="39"/>
      <c r="G42" s="39"/>
      <c r="H42" s="39"/>
      <c r="I42" s="39"/>
      <c r="J42" s="39"/>
      <c r="K42" s="39"/>
    </row>
    <row r="43" spans="1:11" s="46" customFormat="1" ht="12.75">
      <c r="A43" s="40" t="s">
        <v>175</v>
      </c>
      <c r="B43" s="41">
        <v>3</v>
      </c>
      <c r="C43" s="41">
        <v>3</v>
      </c>
      <c r="D43" s="63">
        <v>1</v>
      </c>
      <c r="E43" s="42" t="s">
        <v>109</v>
      </c>
      <c r="F43" s="47"/>
      <c r="G43" s="47"/>
      <c r="H43" s="47"/>
      <c r="I43" s="47"/>
      <c r="J43" s="47"/>
      <c r="K43" s="47"/>
    </row>
    <row r="44" spans="1:11" ht="12.75">
      <c r="A44" s="40" t="s">
        <v>186</v>
      </c>
      <c r="B44" s="41">
        <v>3</v>
      </c>
      <c r="C44" s="41">
        <v>2</v>
      </c>
      <c r="D44" s="63">
        <v>0.6666666666666666</v>
      </c>
      <c r="E44" s="42" t="s">
        <v>109</v>
      </c>
      <c r="F44" s="39"/>
      <c r="G44" s="39"/>
      <c r="H44" s="39"/>
      <c r="I44" s="39"/>
      <c r="J44" s="39"/>
      <c r="K44" s="39"/>
    </row>
    <row r="45" spans="1:11" ht="12.75">
      <c r="A45" s="40" t="s">
        <v>193</v>
      </c>
      <c r="B45" s="41">
        <v>3</v>
      </c>
      <c r="C45" s="41">
        <v>2</v>
      </c>
      <c r="D45" s="63">
        <v>0.6666666666666666</v>
      </c>
      <c r="E45" s="42" t="s">
        <v>109</v>
      </c>
      <c r="F45" s="39"/>
      <c r="G45" s="39"/>
      <c r="H45" s="39"/>
      <c r="I45" s="39"/>
      <c r="J45" s="39"/>
      <c r="K45" s="39"/>
    </row>
    <row r="46" spans="1:11" ht="12.75">
      <c r="A46" s="40" t="s">
        <v>97</v>
      </c>
      <c r="B46" s="41">
        <v>17</v>
      </c>
      <c r="C46" s="41">
        <v>5</v>
      </c>
      <c r="D46" s="63">
        <v>0.29411764705882354</v>
      </c>
      <c r="E46" s="42" t="s">
        <v>109</v>
      </c>
      <c r="F46" s="39"/>
      <c r="G46" s="39"/>
      <c r="H46" s="39"/>
      <c r="I46" s="39"/>
      <c r="J46" s="39"/>
      <c r="K46" s="39"/>
    </row>
    <row r="47" spans="1:11" ht="12.75">
      <c r="A47" s="40" t="s">
        <v>96</v>
      </c>
      <c r="B47" s="41">
        <v>10</v>
      </c>
      <c r="C47" s="41">
        <v>6</v>
      </c>
      <c r="D47" s="63">
        <v>0.6</v>
      </c>
      <c r="E47" s="42" t="s">
        <v>109</v>
      </c>
      <c r="F47" s="39"/>
      <c r="G47" s="39"/>
      <c r="H47" s="39"/>
      <c r="I47" s="39"/>
      <c r="J47" s="39"/>
      <c r="K47" s="39"/>
    </row>
    <row r="48" spans="1:11" ht="12.75">
      <c r="A48" s="40" t="s">
        <v>200</v>
      </c>
      <c r="B48" s="41">
        <v>-4</v>
      </c>
      <c r="C48" s="41"/>
      <c r="D48" s="63"/>
      <c r="E48" s="42" t="s">
        <v>109</v>
      </c>
      <c r="F48" s="39"/>
      <c r="G48" s="39"/>
      <c r="H48" s="39"/>
      <c r="I48" s="39"/>
      <c r="J48" s="39"/>
      <c r="K48" s="39"/>
    </row>
    <row r="49" spans="1:11" ht="13.5" thickBot="1">
      <c r="A49" s="40" t="s">
        <v>201</v>
      </c>
      <c r="B49" s="41">
        <v>176</v>
      </c>
      <c r="C49" s="41">
        <v>76</v>
      </c>
      <c r="D49" s="63">
        <v>0.4318181818181818</v>
      </c>
      <c r="E49" s="42" t="s">
        <v>109</v>
      </c>
      <c r="F49" s="39"/>
      <c r="G49" s="39"/>
      <c r="H49" s="39"/>
      <c r="I49" s="39"/>
      <c r="J49" s="39"/>
      <c r="K49" s="39"/>
    </row>
    <row r="50" spans="1:11" ht="14.25" thickBot="1" thickTop="1">
      <c r="A50" s="58" t="s">
        <v>106</v>
      </c>
      <c r="B50" s="59" t="s">
        <v>89</v>
      </c>
      <c r="C50" s="59" t="s">
        <v>92</v>
      </c>
      <c r="D50" s="61" t="s">
        <v>91</v>
      </c>
      <c r="E50" s="60" t="s">
        <v>85</v>
      </c>
      <c r="F50" s="39"/>
      <c r="G50" s="39"/>
      <c r="H50" s="39"/>
      <c r="I50" s="39"/>
      <c r="J50" s="39"/>
      <c r="K50" s="39"/>
    </row>
    <row r="51" spans="1:11" ht="13.5" thickTop="1">
      <c r="A51" s="55" t="s">
        <v>123</v>
      </c>
      <c r="B51" s="56">
        <v>47</v>
      </c>
      <c r="C51" s="56">
        <v>23</v>
      </c>
      <c r="D51" s="62">
        <v>0.48936170212765956</v>
      </c>
      <c r="E51" s="57" t="s">
        <v>106</v>
      </c>
      <c r="F51" s="39"/>
      <c r="G51" s="39"/>
      <c r="H51" s="39"/>
      <c r="I51" s="39"/>
      <c r="J51" s="39"/>
      <c r="K51" s="39"/>
    </row>
    <row r="52" spans="1:11" s="46" customFormat="1" ht="12.75">
      <c r="A52" s="40" t="s">
        <v>122</v>
      </c>
      <c r="B52" s="41">
        <v>44</v>
      </c>
      <c r="C52" s="41">
        <v>27</v>
      </c>
      <c r="D52" s="63">
        <v>0.6136363636363636</v>
      </c>
      <c r="E52" s="42" t="s">
        <v>106</v>
      </c>
      <c r="F52" s="47"/>
      <c r="G52" s="47"/>
      <c r="H52" s="47"/>
      <c r="I52" s="47"/>
      <c r="J52" s="47"/>
      <c r="K52" s="47"/>
    </row>
    <row r="53" spans="1:11" ht="12.75">
      <c r="A53" s="40" t="s">
        <v>153</v>
      </c>
      <c r="B53" s="41">
        <v>41</v>
      </c>
      <c r="C53" s="41">
        <v>16</v>
      </c>
      <c r="D53" s="63">
        <v>0.3902439024390244</v>
      </c>
      <c r="E53" s="42" t="s">
        <v>106</v>
      </c>
      <c r="F53" s="39"/>
      <c r="G53" s="39"/>
      <c r="H53" s="39"/>
      <c r="I53" s="39"/>
      <c r="J53" s="39"/>
      <c r="K53" s="39"/>
    </row>
    <row r="54" spans="1:11" ht="12.75">
      <c r="A54" s="40" t="s">
        <v>164</v>
      </c>
      <c r="B54" s="41">
        <v>6</v>
      </c>
      <c r="C54" s="41">
        <v>1</v>
      </c>
      <c r="D54" s="63">
        <v>0.16666666666666666</v>
      </c>
      <c r="E54" s="42" t="s">
        <v>106</v>
      </c>
      <c r="F54" s="39"/>
      <c r="G54" s="39"/>
      <c r="H54" s="39"/>
      <c r="I54" s="39"/>
      <c r="J54" s="39"/>
      <c r="K54" s="39"/>
    </row>
    <row r="55" spans="1:11" ht="12.75">
      <c r="A55" s="40" t="s">
        <v>121</v>
      </c>
      <c r="B55" s="41">
        <v>3</v>
      </c>
      <c r="C55" s="41">
        <v>0</v>
      </c>
      <c r="D55" s="63">
        <v>0</v>
      </c>
      <c r="E55" s="42" t="s">
        <v>106</v>
      </c>
      <c r="F55" s="39"/>
      <c r="G55" s="39"/>
      <c r="H55" s="39"/>
      <c r="I55" s="39"/>
      <c r="J55" s="39"/>
      <c r="K55" s="39"/>
    </row>
    <row r="56" spans="1:11" s="46" customFormat="1" ht="12.75">
      <c r="A56" s="40" t="s">
        <v>118</v>
      </c>
      <c r="B56" s="41">
        <v>3</v>
      </c>
      <c r="C56" s="41">
        <v>0</v>
      </c>
      <c r="D56" s="63">
        <v>0</v>
      </c>
      <c r="E56" s="42" t="s">
        <v>106</v>
      </c>
      <c r="F56" s="47"/>
      <c r="G56" s="47"/>
      <c r="H56" s="47"/>
      <c r="I56" s="47"/>
      <c r="J56" s="47"/>
      <c r="K56" s="47"/>
    </row>
    <row r="57" spans="1:11" ht="12.75">
      <c r="A57" s="40" t="s">
        <v>177</v>
      </c>
      <c r="B57" s="41">
        <v>3</v>
      </c>
      <c r="C57" s="41">
        <v>0</v>
      </c>
      <c r="D57" s="63">
        <v>0</v>
      </c>
      <c r="E57" s="42" t="s">
        <v>106</v>
      </c>
      <c r="F57" s="39"/>
      <c r="G57" s="39"/>
      <c r="H57" s="39"/>
      <c r="I57" s="39"/>
      <c r="J57" s="39"/>
      <c r="K57" s="39"/>
    </row>
    <row r="58" spans="1:11" ht="12.75">
      <c r="A58" s="40" t="s">
        <v>97</v>
      </c>
      <c r="B58" s="41">
        <v>17</v>
      </c>
      <c r="C58" s="41">
        <v>5</v>
      </c>
      <c r="D58" s="63">
        <v>0.29411764705882354</v>
      </c>
      <c r="E58" s="42" t="s">
        <v>106</v>
      </c>
      <c r="F58" s="39"/>
      <c r="G58" s="39"/>
      <c r="H58" s="39"/>
      <c r="I58" s="39"/>
      <c r="J58" s="39"/>
      <c r="K58" s="39"/>
    </row>
    <row r="59" spans="1:11" ht="12.75">
      <c r="A59" s="40" t="s">
        <v>96</v>
      </c>
      <c r="B59" s="41">
        <v>16</v>
      </c>
      <c r="C59" s="41">
        <v>11</v>
      </c>
      <c r="D59" s="63">
        <v>0.6875</v>
      </c>
      <c r="E59" s="42" t="s">
        <v>106</v>
      </c>
      <c r="F59" s="39"/>
      <c r="G59" s="39"/>
      <c r="H59" s="39"/>
      <c r="I59" s="39"/>
      <c r="J59" s="39"/>
      <c r="K59" s="39"/>
    </row>
    <row r="60" spans="1:11" s="46" customFormat="1" ht="12.75">
      <c r="A60" s="40" t="s">
        <v>200</v>
      </c>
      <c r="B60" s="41">
        <v>-2</v>
      </c>
      <c r="C60" s="41"/>
      <c r="D60" s="63"/>
      <c r="E60" s="42" t="s">
        <v>106</v>
      </c>
      <c r="F60" s="47"/>
      <c r="G60" s="47"/>
      <c r="H60" s="47"/>
      <c r="I60" s="47"/>
      <c r="J60" s="47"/>
      <c r="K60" s="47"/>
    </row>
    <row r="61" spans="1:11" ht="13.5" thickBot="1">
      <c r="A61" s="43" t="s">
        <v>201</v>
      </c>
      <c r="B61" s="44">
        <v>178</v>
      </c>
      <c r="C61" s="44">
        <v>83</v>
      </c>
      <c r="D61" s="64">
        <v>0.46629213483146065</v>
      </c>
      <c r="E61" s="45" t="s">
        <v>106</v>
      </c>
      <c r="F61" s="39"/>
      <c r="G61" s="39"/>
      <c r="H61" s="39"/>
      <c r="I61" s="39"/>
      <c r="J61" s="39"/>
      <c r="K61" s="39"/>
    </row>
    <row r="62" spans="1:11" ht="14.25" thickBot="1" thickTop="1">
      <c r="A62" s="58" t="s">
        <v>112</v>
      </c>
      <c r="B62" s="59" t="s">
        <v>89</v>
      </c>
      <c r="C62" s="59" t="s">
        <v>92</v>
      </c>
      <c r="D62" s="61" t="s">
        <v>91</v>
      </c>
      <c r="E62" s="60" t="s">
        <v>85</v>
      </c>
      <c r="F62" s="39"/>
      <c r="G62" s="39"/>
      <c r="H62" s="39"/>
      <c r="I62" s="39"/>
      <c r="J62" s="39"/>
      <c r="K62" s="39"/>
    </row>
    <row r="63" spans="1:11" ht="13.5" thickTop="1">
      <c r="A63" s="40" t="s">
        <v>118</v>
      </c>
      <c r="B63" s="41">
        <v>53</v>
      </c>
      <c r="C63" s="41">
        <v>12</v>
      </c>
      <c r="D63" s="63">
        <v>0.22641509433962265</v>
      </c>
      <c r="E63" s="42" t="s">
        <v>112</v>
      </c>
      <c r="F63" s="39"/>
      <c r="G63" s="39"/>
      <c r="H63" s="39"/>
      <c r="I63" s="39"/>
      <c r="J63" s="39"/>
      <c r="K63" s="39"/>
    </row>
    <row r="64" spans="1:11" ht="12.75">
      <c r="A64" s="40" t="s">
        <v>120</v>
      </c>
      <c r="B64" s="41">
        <v>50</v>
      </c>
      <c r="C64" s="41">
        <v>12</v>
      </c>
      <c r="D64" s="63">
        <v>0.24</v>
      </c>
      <c r="E64" s="42" t="s">
        <v>112</v>
      </c>
      <c r="F64" s="39"/>
      <c r="G64" s="39"/>
      <c r="H64" s="39"/>
      <c r="I64" s="39"/>
      <c r="J64" s="39"/>
      <c r="K64" s="39"/>
    </row>
    <row r="65" spans="1:11" s="46" customFormat="1" ht="12.75">
      <c r="A65" s="40" t="s">
        <v>119</v>
      </c>
      <c r="B65" s="41">
        <v>46</v>
      </c>
      <c r="C65" s="41">
        <v>24</v>
      </c>
      <c r="D65" s="63">
        <v>0.5217391304347826</v>
      </c>
      <c r="E65" s="42" t="s">
        <v>112</v>
      </c>
      <c r="F65" s="47"/>
      <c r="G65" s="47"/>
      <c r="H65" s="47"/>
      <c r="I65" s="47"/>
      <c r="J65" s="47"/>
      <c r="K65" s="47"/>
    </row>
    <row r="66" spans="1:11" ht="12.75">
      <c r="A66" s="40" t="s">
        <v>158</v>
      </c>
      <c r="B66" s="41">
        <v>3</v>
      </c>
      <c r="C66" s="41">
        <v>2</v>
      </c>
      <c r="D66" s="63">
        <v>0.6666666666666666</v>
      </c>
      <c r="E66" s="42" t="s">
        <v>112</v>
      </c>
      <c r="F66" s="39"/>
      <c r="G66" s="39"/>
      <c r="H66" s="39"/>
      <c r="I66" s="39"/>
      <c r="J66" s="39"/>
      <c r="K66" s="39"/>
    </row>
    <row r="67" spans="1:11" ht="12.75">
      <c r="A67" s="40" t="s">
        <v>182</v>
      </c>
      <c r="B67" s="41">
        <v>3</v>
      </c>
      <c r="C67" s="41">
        <v>1</v>
      </c>
      <c r="D67" s="63">
        <v>0.3333333333333333</v>
      </c>
      <c r="E67" s="42" t="s">
        <v>112</v>
      </c>
      <c r="F67" s="39"/>
      <c r="G67" s="39"/>
      <c r="H67" s="39"/>
      <c r="I67" s="39"/>
      <c r="J67" s="39"/>
      <c r="K67" s="39"/>
    </row>
    <row r="68" spans="1:11" ht="12.75">
      <c r="A68" s="40" t="s">
        <v>97</v>
      </c>
      <c r="B68" s="41">
        <v>18</v>
      </c>
      <c r="C68" s="41">
        <v>3</v>
      </c>
      <c r="D68" s="63">
        <v>0.16666666666666666</v>
      </c>
      <c r="E68" s="42" t="s">
        <v>112</v>
      </c>
      <c r="F68" s="39"/>
      <c r="G68" s="39"/>
      <c r="H68" s="39"/>
      <c r="I68" s="39"/>
      <c r="J68" s="39"/>
      <c r="K68" s="39"/>
    </row>
    <row r="69" spans="1:11" ht="12.75">
      <c r="A69" s="40" t="s">
        <v>96</v>
      </c>
      <c r="B69" s="41">
        <v>7</v>
      </c>
      <c r="C69" s="41">
        <v>4</v>
      </c>
      <c r="D69" s="63">
        <v>0.5714285714285714</v>
      </c>
      <c r="E69" s="42" t="s">
        <v>112</v>
      </c>
      <c r="F69" s="39"/>
      <c r="G69" s="39"/>
      <c r="H69" s="39"/>
      <c r="I69" s="39"/>
      <c r="J69" s="39"/>
      <c r="K69" s="39"/>
    </row>
    <row r="70" spans="1:11" ht="13.5" thickBot="1">
      <c r="A70" s="43" t="s">
        <v>201</v>
      </c>
      <c r="B70" s="41">
        <v>180</v>
      </c>
      <c r="C70" s="41">
        <v>58</v>
      </c>
      <c r="D70" s="63">
        <v>0.32222222222222224</v>
      </c>
      <c r="E70" s="42" t="s">
        <v>112</v>
      </c>
      <c r="F70" s="39"/>
      <c r="G70" s="39"/>
      <c r="H70" s="39"/>
      <c r="I70" s="39"/>
      <c r="J70" s="39"/>
      <c r="K70" s="39"/>
    </row>
    <row r="71" spans="1:11" ht="14.25" thickBot="1" thickTop="1">
      <c r="A71" s="58" t="s">
        <v>102</v>
      </c>
      <c r="B71" s="59" t="s">
        <v>89</v>
      </c>
      <c r="C71" s="59" t="s">
        <v>92</v>
      </c>
      <c r="D71" s="61" t="s">
        <v>91</v>
      </c>
      <c r="E71" s="60" t="s">
        <v>85</v>
      </c>
      <c r="F71" s="39"/>
      <c r="G71" s="39"/>
      <c r="H71" s="39"/>
      <c r="I71" s="39"/>
      <c r="J71" s="39"/>
      <c r="K71" s="39"/>
    </row>
    <row r="72" spans="1:11" ht="13.5" thickTop="1">
      <c r="A72" s="55" t="s">
        <v>138</v>
      </c>
      <c r="B72" s="56">
        <v>48</v>
      </c>
      <c r="C72" s="56">
        <v>29</v>
      </c>
      <c r="D72" s="62">
        <v>0.6041666666666666</v>
      </c>
      <c r="E72" s="57" t="s">
        <v>102</v>
      </c>
      <c r="F72" s="39"/>
      <c r="G72" s="39"/>
      <c r="H72" s="39"/>
      <c r="I72" s="39"/>
      <c r="J72" s="39"/>
      <c r="K72" s="39"/>
    </row>
    <row r="73" spans="1:11" ht="12.75">
      <c r="A73" s="40" t="s">
        <v>139</v>
      </c>
      <c r="B73" s="41">
        <v>48</v>
      </c>
      <c r="C73" s="41">
        <v>18</v>
      </c>
      <c r="D73" s="63">
        <v>0.375</v>
      </c>
      <c r="E73" s="42" t="s">
        <v>102</v>
      </c>
      <c r="F73" s="39"/>
      <c r="G73" s="39"/>
      <c r="H73" s="39"/>
      <c r="I73" s="39"/>
      <c r="J73" s="39"/>
      <c r="K73" s="39"/>
    </row>
    <row r="74" spans="1:11" ht="12.75">
      <c r="A74" s="40" t="s">
        <v>140</v>
      </c>
      <c r="B74" s="41">
        <v>27</v>
      </c>
      <c r="C74" s="41">
        <v>7</v>
      </c>
      <c r="D74" s="63">
        <v>0.25925925925925924</v>
      </c>
      <c r="E74" s="42" t="s">
        <v>102</v>
      </c>
      <c r="F74" s="39"/>
      <c r="G74" s="39"/>
      <c r="H74" s="39"/>
      <c r="I74" s="39"/>
      <c r="J74" s="39"/>
      <c r="K74" s="39"/>
    </row>
    <row r="75" spans="1:11" ht="12.75">
      <c r="A75" s="40" t="s">
        <v>143</v>
      </c>
      <c r="B75" s="41">
        <v>27</v>
      </c>
      <c r="C75" s="41">
        <v>9</v>
      </c>
      <c r="D75" s="63">
        <v>0.3333333333333333</v>
      </c>
      <c r="E75" s="42" t="s">
        <v>102</v>
      </c>
      <c r="F75" s="39"/>
      <c r="G75" s="39"/>
      <c r="H75" s="39"/>
      <c r="I75" s="39"/>
      <c r="J75" s="39"/>
      <c r="K75" s="39"/>
    </row>
    <row r="76" spans="1:11" ht="12.75">
      <c r="A76" s="40" t="s">
        <v>198</v>
      </c>
      <c r="B76" s="41">
        <v>3</v>
      </c>
      <c r="C76" s="41">
        <v>0</v>
      </c>
      <c r="D76" s="63">
        <v>0</v>
      </c>
      <c r="E76" s="42" t="s">
        <v>102</v>
      </c>
      <c r="F76" s="39"/>
      <c r="G76" s="39"/>
      <c r="H76" s="39"/>
      <c r="I76" s="39"/>
      <c r="J76" s="39"/>
      <c r="K76" s="39"/>
    </row>
    <row r="77" spans="1:11" ht="12.75">
      <c r="A77" s="40" t="s">
        <v>97</v>
      </c>
      <c r="B77" s="41">
        <v>17</v>
      </c>
      <c r="C77" s="41">
        <v>6</v>
      </c>
      <c r="D77" s="63">
        <v>0.35294117647058826</v>
      </c>
      <c r="E77" s="42" t="s">
        <v>102</v>
      </c>
      <c r="F77" s="39"/>
      <c r="G77" s="39"/>
      <c r="H77" s="39"/>
      <c r="I77" s="39"/>
      <c r="J77" s="39"/>
      <c r="K77" s="39"/>
    </row>
    <row r="78" spans="1:11" ht="12.75">
      <c r="A78" s="40" t="s">
        <v>96</v>
      </c>
      <c r="B78" s="41">
        <v>10</v>
      </c>
      <c r="C78" s="41">
        <v>10</v>
      </c>
      <c r="D78" s="63">
        <v>1</v>
      </c>
      <c r="E78" s="42" t="s">
        <v>102</v>
      </c>
      <c r="F78" s="39"/>
      <c r="G78" s="39"/>
      <c r="H78" s="39"/>
      <c r="I78" s="39"/>
      <c r="J78" s="39"/>
      <c r="K78" s="39"/>
    </row>
    <row r="79" spans="1:11" ht="13.5" thickBot="1">
      <c r="A79" s="43" t="s">
        <v>201</v>
      </c>
      <c r="B79" s="44">
        <v>180</v>
      </c>
      <c r="C79" s="44">
        <v>79</v>
      </c>
      <c r="D79" s="64">
        <v>0.4388888888888889</v>
      </c>
      <c r="E79" s="45" t="s">
        <v>102</v>
      </c>
      <c r="F79" s="39"/>
      <c r="G79" s="39"/>
      <c r="H79" s="39"/>
      <c r="I79" s="39"/>
      <c r="J79" s="39"/>
      <c r="K79" s="39"/>
    </row>
    <row r="80" spans="1:11" ht="14.25" thickBot="1" thickTop="1">
      <c r="A80" s="58" t="s">
        <v>108</v>
      </c>
      <c r="B80" s="59" t="s">
        <v>89</v>
      </c>
      <c r="C80" s="59" t="s">
        <v>92</v>
      </c>
      <c r="D80" s="61" t="s">
        <v>91</v>
      </c>
      <c r="E80" s="60" t="s">
        <v>85</v>
      </c>
      <c r="F80" s="39"/>
      <c r="G80" s="39"/>
      <c r="H80" s="39"/>
      <c r="I80" s="39"/>
      <c r="J80" s="39"/>
      <c r="K80" s="39"/>
    </row>
    <row r="81" spans="1:11" ht="13.5" thickTop="1">
      <c r="A81" s="40" t="s">
        <v>128</v>
      </c>
      <c r="B81" s="41">
        <v>49</v>
      </c>
      <c r="C81" s="41">
        <v>35</v>
      </c>
      <c r="D81" s="63">
        <v>0.7142857142857143</v>
      </c>
      <c r="E81" s="42" t="s">
        <v>108</v>
      </c>
      <c r="F81" s="39"/>
      <c r="G81" s="39"/>
      <c r="H81" s="39"/>
      <c r="I81" s="39"/>
      <c r="J81" s="39"/>
      <c r="K81" s="39"/>
    </row>
    <row r="82" spans="1:11" ht="12.75">
      <c r="A82" s="40" t="s">
        <v>129</v>
      </c>
      <c r="B82" s="41">
        <v>48</v>
      </c>
      <c r="C82" s="41">
        <v>33</v>
      </c>
      <c r="D82" s="63">
        <v>0.6875</v>
      </c>
      <c r="E82" s="42" t="s">
        <v>108</v>
      </c>
      <c r="F82" s="39"/>
      <c r="G82" s="39"/>
      <c r="H82" s="39"/>
      <c r="I82" s="39"/>
      <c r="J82" s="39"/>
      <c r="K82" s="39"/>
    </row>
    <row r="83" spans="1:11" ht="12.75">
      <c r="A83" s="40" t="s">
        <v>130</v>
      </c>
      <c r="B83" s="41">
        <v>42</v>
      </c>
      <c r="C83" s="41">
        <v>25</v>
      </c>
      <c r="D83" s="63">
        <v>0.5952380952380952</v>
      </c>
      <c r="E83" s="42" t="s">
        <v>108</v>
      </c>
      <c r="F83" s="39"/>
      <c r="G83" s="39"/>
      <c r="H83" s="39"/>
      <c r="I83" s="39"/>
      <c r="J83" s="39"/>
      <c r="K83" s="39"/>
    </row>
    <row r="84" spans="1:11" ht="12.75">
      <c r="A84" s="40" t="s">
        <v>180</v>
      </c>
      <c r="B84" s="41">
        <v>6</v>
      </c>
      <c r="C84" s="41">
        <v>0</v>
      </c>
      <c r="D84" s="63">
        <v>0</v>
      </c>
      <c r="E84" s="42" t="s">
        <v>108</v>
      </c>
      <c r="F84" s="39"/>
      <c r="G84" s="39"/>
      <c r="H84" s="39"/>
      <c r="I84" s="39"/>
      <c r="J84" s="39"/>
      <c r="K84" s="39"/>
    </row>
    <row r="85" spans="1:11" ht="12.75">
      <c r="A85" s="40" t="s">
        <v>127</v>
      </c>
      <c r="B85" s="41">
        <v>3</v>
      </c>
      <c r="C85" s="41">
        <v>0</v>
      </c>
      <c r="D85" s="63">
        <v>0</v>
      </c>
      <c r="E85" s="42" t="s">
        <v>108</v>
      </c>
      <c r="F85" s="39"/>
      <c r="G85" s="39"/>
      <c r="H85" s="39"/>
      <c r="I85" s="39"/>
      <c r="J85" s="39"/>
      <c r="K85" s="39"/>
    </row>
    <row r="86" spans="1:11" ht="12.75">
      <c r="A86" s="40" t="s">
        <v>161</v>
      </c>
      <c r="B86" s="41">
        <v>3</v>
      </c>
      <c r="C86" s="41">
        <v>1</v>
      </c>
      <c r="D86" s="63">
        <v>0.3333333333333333</v>
      </c>
      <c r="E86" s="42" t="s">
        <v>108</v>
      </c>
      <c r="F86" s="39"/>
      <c r="G86" s="39"/>
      <c r="H86" s="39"/>
      <c r="I86" s="39"/>
      <c r="J86" s="39"/>
      <c r="K86" s="39"/>
    </row>
    <row r="87" spans="1:11" ht="12.75">
      <c r="A87" s="40" t="s">
        <v>190</v>
      </c>
      <c r="B87" s="41">
        <v>3</v>
      </c>
      <c r="C87" s="41">
        <v>2</v>
      </c>
      <c r="D87" s="63">
        <v>0.6666666666666666</v>
      </c>
      <c r="E87" s="42" t="s">
        <v>108</v>
      </c>
      <c r="F87" s="39"/>
      <c r="G87" s="39"/>
      <c r="H87" s="39"/>
      <c r="I87" s="39"/>
      <c r="J87" s="39"/>
      <c r="K87" s="39"/>
    </row>
    <row r="88" spans="1:11" ht="12.75">
      <c r="A88" s="40" t="s">
        <v>97</v>
      </c>
      <c r="B88" s="41">
        <v>18</v>
      </c>
      <c r="C88" s="41">
        <v>14</v>
      </c>
      <c r="D88" s="63">
        <v>0.7777777777777778</v>
      </c>
      <c r="E88" s="42" t="s">
        <v>108</v>
      </c>
      <c r="F88" s="39"/>
      <c r="G88" s="39"/>
      <c r="H88" s="39"/>
      <c r="I88" s="39"/>
      <c r="J88" s="39"/>
      <c r="K88" s="39"/>
    </row>
    <row r="89" spans="1:11" ht="12.75">
      <c r="A89" s="40" t="s">
        <v>96</v>
      </c>
      <c r="B89" s="41">
        <v>8</v>
      </c>
      <c r="C89" s="41">
        <v>1</v>
      </c>
      <c r="D89" s="63">
        <v>0.125</v>
      </c>
      <c r="E89" s="42" t="s">
        <v>108</v>
      </c>
      <c r="F89" s="39"/>
      <c r="G89" s="39"/>
      <c r="H89" s="39"/>
      <c r="I89" s="39"/>
      <c r="J89" s="39"/>
      <c r="K89" s="39"/>
    </row>
    <row r="90" spans="1:11" ht="13.5" thickBot="1">
      <c r="A90" s="43" t="s">
        <v>201</v>
      </c>
      <c r="B90" s="44">
        <v>180</v>
      </c>
      <c r="C90" s="44">
        <v>111</v>
      </c>
      <c r="D90" s="64">
        <v>0.6166666666666667</v>
      </c>
      <c r="E90" s="42" t="s">
        <v>108</v>
      </c>
      <c r="F90" s="39"/>
      <c r="G90" s="39"/>
      <c r="H90" s="39"/>
      <c r="I90" s="39"/>
      <c r="J90" s="39"/>
      <c r="K90" s="39"/>
    </row>
    <row r="91" spans="1:11" ht="14.25" thickBot="1" thickTop="1">
      <c r="A91" s="58" t="s">
        <v>103</v>
      </c>
      <c r="B91" s="59" t="s">
        <v>89</v>
      </c>
      <c r="C91" s="59" t="s">
        <v>92</v>
      </c>
      <c r="D91" s="61" t="s">
        <v>91</v>
      </c>
      <c r="E91" s="60" t="s">
        <v>85</v>
      </c>
      <c r="F91" s="39"/>
      <c r="G91" s="39"/>
      <c r="H91" s="39"/>
      <c r="I91" s="39"/>
      <c r="J91" s="39"/>
      <c r="K91" s="39"/>
    </row>
    <row r="92" spans="1:11" ht="13.5" thickTop="1">
      <c r="A92" s="55" t="s">
        <v>131</v>
      </c>
      <c r="B92" s="56">
        <v>53</v>
      </c>
      <c r="C92" s="56">
        <v>49</v>
      </c>
      <c r="D92" s="62">
        <v>0.9245283018867925</v>
      </c>
      <c r="E92" s="57" t="s">
        <v>103</v>
      </c>
      <c r="F92" s="39"/>
      <c r="G92" s="39"/>
      <c r="H92" s="39"/>
      <c r="I92" s="39"/>
      <c r="J92" s="39"/>
      <c r="K92" s="39"/>
    </row>
    <row r="93" spans="1:11" ht="12.75">
      <c r="A93" s="40" t="s">
        <v>133</v>
      </c>
      <c r="B93" s="41">
        <v>42</v>
      </c>
      <c r="C93" s="41">
        <v>24</v>
      </c>
      <c r="D93" s="63">
        <v>0.5714285714285714</v>
      </c>
      <c r="E93" s="42" t="s">
        <v>103</v>
      </c>
      <c r="F93" s="39"/>
      <c r="G93" s="39"/>
      <c r="H93" s="39"/>
      <c r="I93" s="39"/>
      <c r="J93" s="39"/>
      <c r="K93" s="39"/>
    </row>
    <row r="94" spans="1:11" ht="12.75">
      <c r="A94" s="40" t="s">
        <v>132</v>
      </c>
      <c r="B94" s="41">
        <v>40</v>
      </c>
      <c r="C94" s="41">
        <v>35</v>
      </c>
      <c r="D94" s="63">
        <v>0.875</v>
      </c>
      <c r="E94" s="42" t="s">
        <v>103</v>
      </c>
      <c r="F94" s="39"/>
      <c r="G94" s="39"/>
      <c r="H94" s="39"/>
      <c r="I94" s="39"/>
      <c r="J94" s="39"/>
      <c r="K94" s="39"/>
    </row>
    <row r="95" spans="1:11" ht="12.75">
      <c r="A95" s="40" t="s">
        <v>196</v>
      </c>
      <c r="B95" s="41">
        <v>8</v>
      </c>
      <c r="C95" s="41">
        <v>5</v>
      </c>
      <c r="D95" s="63">
        <v>0.625</v>
      </c>
      <c r="E95" s="42" t="s">
        <v>103</v>
      </c>
      <c r="F95" s="39"/>
      <c r="G95" s="39"/>
      <c r="H95" s="39"/>
      <c r="I95" s="39"/>
      <c r="J95" s="39"/>
      <c r="K95" s="39"/>
    </row>
    <row r="96" spans="1:11" ht="12.75">
      <c r="A96" s="40" t="s">
        <v>159</v>
      </c>
      <c r="B96" s="41">
        <v>6</v>
      </c>
      <c r="C96" s="41">
        <v>1</v>
      </c>
      <c r="D96" s="63">
        <v>0.16666666666666666</v>
      </c>
      <c r="E96" s="42" t="s">
        <v>103</v>
      </c>
      <c r="F96" s="39"/>
      <c r="G96" s="39"/>
      <c r="H96" s="39"/>
      <c r="I96" s="39"/>
      <c r="J96" s="39"/>
      <c r="K96" s="39"/>
    </row>
    <row r="97" spans="1:11" ht="12.75">
      <c r="A97" s="40" t="s">
        <v>97</v>
      </c>
      <c r="B97" s="41">
        <v>17</v>
      </c>
      <c r="C97" s="41">
        <v>14</v>
      </c>
      <c r="D97" s="63">
        <v>0.8235294117647058</v>
      </c>
      <c r="E97" s="42" t="s">
        <v>103</v>
      </c>
      <c r="F97" s="39"/>
      <c r="G97" s="39"/>
      <c r="H97" s="39"/>
      <c r="I97" s="39"/>
      <c r="J97" s="39"/>
      <c r="K97" s="39"/>
    </row>
    <row r="98" spans="1:11" ht="12.75">
      <c r="A98" s="40" t="s">
        <v>96</v>
      </c>
      <c r="B98" s="41">
        <v>14</v>
      </c>
      <c r="C98" s="41">
        <v>3</v>
      </c>
      <c r="D98" s="63">
        <v>0.21428571428571427</v>
      </c>
      <c r="E98" s="42" t="s">
        <v>103</v>
      </c>
      <c r="F98" s="39"/>
      <c r="G98" s="39"/>
      <c r="H98" s="39"/>
      <c r="I98" s="39"/>
      <c r="J98" s="39"/>
      <c r="K98" s="39"/>
    </row>
    <row r="99" spans="1:11" ht="13.5" thickBot="1">
      <c r="A99" s="43" t="s">
        <v>201</v>
      </c>
      <c r="B99" s="44">
        <v>180</v>
      </c>
      <c r="C99" s="44">
        <v>131</v>
      </c>
      <c r="D99" s="64">
        <v>0.7277777777777777</v>
      </c>
      <c r="E99" s="45" t="s">
        <v>103</v>
      </c>
      <c r="F99" s="39"/>
      <c r="G99" s="39"/>
      <c r="H99" s="39"/>
      <c r="I99" s="39"/>
      <c r="J99" s="39"/>
      <c r="K99" s="39"/>
    </row>
    <row r="100" spans="1:11" ht="14.25" thickBot="1" thickTop="1">
      <c r="A100" s="58" t="s">
        <v>113</v>
      </c>
      <c r="B100" s="59" t="s">
        <v>89</v>
      </c>
      <c r="C100" s="59" t="s">
        <v>92</v>
      </c>
      <c r="D100" s="61" t="s">
        <v>91</v>
      </c>
      <c r="E100" s="60" t="s">
        <v>85</v>
      </c>
      <c r="F100" s="39"/>
      <c r="G100" s="39"/>
      <c r="H100" s="39"/>
      <c r="I100" s="39"/>
      <c r="J100" s="39"/>
      <c r="K100" s="39"/>
    </row>
    <row r="101" spans="1:11" ht="13.5" thickTop="1">
      <c r="A101" s="40" t="s">
        <v>124</v>
      </c>
      <c r="B101" s="41">
        <v>39</v>
      </c>
      <c r="C101" s="41">
        <v>35</v>
      </c>
      <c r="D101" s="63">
        <v>0.8974358974358975</v>
      </c>
      <c r="E101" s="42" t="s">
        <v>113</v>
      </c>
      <c r="F101" s="39"/>
      <c r="G101" s="39"/>
      <c r="H101" s="39"/>
      <c r="I101" s="39"/>
      <c r="J101" s="39"/>
      <c r="K101" s="39"/>
    </row>
    <row r="102" spans="1:11" ht="12.75">
      <c r="A102" s="40" t="s">
        <v>125</v>
      </c>
      <c r="B102" s="41">
        <v>32</v>
      </c>
      <c r="C102" s="41">
        <v>31</v>
      </c>
      <c r="D102" s="63">
        <v>0.96875</v>
      </c>
      <c r="E102" s="42" t="s">
        <v>113</v>
      </c>
      <c r="F102" s="39"/>
      <c r="G102" s="39"/>
      <c r="H102" s="39"/>
      <c r="I102" s="39"/>
      <c r="J102" s="39"/>
      <c r="K102" s="39"/>
    </row>
    <row r="103" spans="1:11" ht="12.75">
      <c r="A103" s="40" t="s">
        <v>126</v>
      </c>
      <c r="B103" s="41">
        <v>28</v>
      </c>
      <c r="C103" s="41">
        <v>22</v>
      </c>
      <c r="D103" s="63">
        <v>0.7857142857142857</v>
      </c>
      <c r="E103" s="42" t="s">
        <v>113</v>
      </c>
      <c r="F103" s="39"/>
      <c r="G103" s="39"/>
      <c r="H103" s="39"/>
      <c r="I103" s="39"/>
      <c r="J103" s="39"/>
      <c r="K103" s="39"/>
    </row>
    <row r="104" spans="1:11" ht="12.75">
      <c r="A104" s="40" t="s">
        <v>144</v>
      </c>
      <c r="B104" s="41">
        <v>15</v>
      </c>
      <c r="C104" s="41">
        <v>14</v>
      </c>
      <c r="D104" s="63">
        <v>0.9333333333333333</v>
      </c>
      <c r="E104" s="42" t="s">
        <v>113</v>
      </c>
      <c r="F104" s="39"/>
      <c r="G104" s="39"/>
      <c r="H104" s="39"/>
      <c r="I104" s="39"/>
      <c r="J104" s="39"/>
      <c r="K104" s="39"/>
    </row>
    <row r="105" spans="1:11" ht="12.75">
      <c r="A105" s="40" t="s">
        <v>157</v>
      </c>
      <c r="B105" s="41">
        <v>12</v>
      </c>
      <c r="C105" s="41">
        <v>1</v>
      </c>
      <c r="D105" s="63">
        <v>0.08333333333333333</v>
      </c>
      <c r="E105" s="42" t="s">
        <v>113</v>
      </c>
      <c r="F105" s="39"/>
      <c r="G105" s="39"/>
      <c r="H105" s="39"/>
      <c r="I105" s="39"/>
      <c r="J105" s="39"/>
      <c r="K105" s="39"/>
    </row>
    <row r="106" spans="1:11" ht="12.75">
      <c r="A106" s="40" t="s">
        <v>194</v>
      </c>
      <c r="B106" s="41">
        <v>8</v>
      </c>
      <c r="C106" s="41">
        <v>6</v>
      </c>
      <c r="D106" s="63">
        <v>0.75</v>
      </c>
      <c r="E106" s="42" t="s">
        <v>113</v>
      </c>
      <c r="F106" s="39"/>
      <c r="G106" s="39"/>
      <c r="H106" s="39"/>
      <c r="I106" s="39"/>
      <c r="J106" s="39"/>
      <c r="K106" s="39"/>
    </row>
    <row r="107" spans="1:11" ht="12.75">
      <c r="A107" s="40" t="s">
        <v>160</v>
      </c>
      <c r="B107" s="41">
        <v>3</v>
      </c>
      <c r="C107" s="41">
        <v>1</v>
      </c>
      <c r="D107" s="63">
        <v>0.3333333333333333</v>
      </c>
      <c r="E107" s="42" t="s">
        <v>113</v>
      </c>
      <c r="F107" s="39"/>
      <c r="G107" s="39"/>
      <c r="H107" s="39"/>
      <c r="I107" s="39"/>
      <c r="J107" s="39"/>
      <c r="K107" s="39"/>
    </row>
    <row r="108" spans="1:11" ht="12.75">
      <c r="A108" s="40" t="s">
        <v>173</v>
      </c>
      <c r="B108" s="41">
        <v>3</v>
      </c>
      <c r="C108" s="41">
        <v>0</v>
      </c>
      <c r="D108" s="63">
        <v>0</v>
      </c>
      <c r="E108" s="42" t="s">
        <v>113</v>
      </c>
      <c r="F108" s="39"/>
      <c r="G108" s="39"/>
      <c r="H108" s="39"/>
      <c r="I108" s="39"/>
      <c r="J108" s="39"/>
      <c r="K108" s="39"/>
    </row>
    <row r="109" spans="1:11" ht="12.75">
      <c r="A109" s="40" t="s">
        <v>172</v>
      </c>
      <c r="B109" s="41">
        <v>3</v>
      </c>
      <c r="C109" s="41">
        <v>0</v>
      </c>
      <c r="D109" s="63">
        <v>0</v>
      </c>
      <c r="E109" s="42" t="s">
        <v>113</v>
      </c>
      <c r="F109" s="39"/>
      <c r="G109" s="39"/>
      <c r="H109" s="39"/>
      <c r="I109" s="39"/>
      <c r="J109" s="39"/>
      <c r="K109" s="39"/>
    </row>
    <row r="110" spans="1:11" ht="12.75">
      <c r="A110" s="40" t="s">
        <v>97</v>
      </c>
      <c r="B110" s="41">
        <v>17</v>
      </c>
      <c r="C110" s="41">
        <v>13</v>
      </c>
      <c r="D110" s="63">
        <v>0.7647058823529411</v>
      </c>
      <c r="E110" s="42" t="s">
        <v>113</v>
      </c>
      <c r="F110" s="39"/>
      <c r="G110" s="39"/>
      <c r="H110" s="39"/>
      <c r="I110" s="39"/>
      <c r="J110" s="39"/>
      <c r="K110" s="39"/>
    </row>
    <row r="111" spans="1:11" ht="12.75">
      <c r="A111" s="40" t="s">
        <v>96</v>
      </c>
      <c r="B111" s="41">
        <v>20</v>
      </c>
      <c r="C111" s="41">
        <v>14</v>
      </c>
      <c r="D111" s="63">
        <v>0.7</v>
      </c>
      <c r="E111" s="42" t="s">
        <v>113</v>
      </c>
      <c r="F111" s="39"/>
      <c r="G111" s="39"/>
      <c r="H111" s="39"/>
      <c r="I111" s="39"/>
      <c r="J111" s="39"/>
      <c r="K111" s="39"/>
    </row>
    <row r="112" spans="1:11" ht="13.5" thickBot="1">
      <c r="A112" s="43" t="s">
        <v>201</v>
      </c>
      <c r="B112" s="41">
        <v>180</v>
      </c>
      <c r="C112" s="41">
        <v>137</v>
      </c>
      <c r="D112" s="63">
        <v>0.7611111111111111</v>
      </c>
      <c r="E112" s="42" t="s">
        <v>113</v>
      </c>
      <c r="F112" s="39"/>
      <c r="G112" s="39"/>
      <c r="H112" s="39"/>
      <c r="I112" s="39"/>
      <c r="J112" s="39"/>
      <c r="K112" s="39"/>
    </row>
    <row r="113" spans="1:11" ht="14.25" thickBot="1" thickTop="1">
      <c r="A113" s="58" t="s">
        <v>107</v>
      </c>
      <c r="B113" s="59" t="s">
        <v>89</v>
      </c>
      <c r="C113" s="59" t="s">
        <v>92</v>
      </c>
      <c r="D113" s="61" t="s">
        <v>91</v>
      </c>
      <c r="E113" s="60" t="s">
        <v>85</v>
      </c>
      <c r="F113" s="39"/>
      <c r="G113" s="39"/>
      <c r="H113" s="39"/>
      <c r="I113" s="39"/>
      <c r="J113" s="39"/>
      <c r="K113" s="39"/>
    </row>
    <row r="114" spans="1:11" ht="13.5" thickTop="1">
      <c r="A114" s="55" t="s">
        <v>115</v>
      </c>
      <c r="B114" s="56">
        <v>52</v>
      </c>
      <c r="C114" s="56">
        <v>17</v>
      </c>
      <c r="D114" s="62">
        <v>0.3269230769230769</v>
      </c>
      <c r="E114" s="57" t="s">
        <v>107</v>
      </c>
      <c r="F114" s="39"/>
      <c r="G114" s="39"/>
      <c r="H114" s="39"/>
      <c r="I114" s="39"/>
      <c r="J114" s="39"/>
      <c r="K114" s="39"/>
    </row>
    <row r="115" spans="1:11" ht="12.75">
      <c r="A115" s="40" t="s">
        <v>116</v>
      </c>
      <c r="B115" s="41">
        <v>44</v>
      </c>
      <c r="C115" s="41">
        <v>13</v>
      </c>
      <c r="D115" s="63">
        <v>0.29545454545454547</v>
      </c>
      <c r="E115" s="42" t="s">
        <v>107</v>
      </c>
      <c r="F115" s="39"/>
      <c r="G115" s="39"/>
      <c r="H115" s="39"/>
      <c r="I115" s="39"/>
      <c r="J115" s="39"/>
      <c r="K115" s="39"/>
    </row>
    <row r="116" spans="1:11" ht="12.75">
      <c r="A116" s="40" t="s">
        <v>117</v>
      </c>
      <c r="B116" s="41">
        <v>3</v>
      </c>
      <c r="C116" s="41">
        <v>3</v>
      </c>
      <c r="D116" s="63">
        <v>1</v>
      </c>
      <c r="E116" s="42" t="s">
        <v>107</v>
      </c>
      <c r="F116" s="39"/>
      <c r="G116" s="39"/>
      <c r="H116" s="39"/>
      <c r="I116" s="39"/>
      <c r="J116" s="39"/>
      <c r="K116" s="39"/>
    </row>
    <row r="117" spans="1:11" ht="12.75">
      <c r="A117" s="40" t="s">
        <v>141</v>
      </c>
      <c r="B117" s="41">
        <v>38</v>
      </c>
      <c r="C117" s="41">
        <v>28</v>
      </c>
      <c r="D117" s="63">
        <v>0.7368421052631579</v>
      </c>
      <c r="E117" s="42" t="s">
        <v>107</v>
      </c>
      <c r="F117" s="39"/>
      <c r="G117" s="39"/>
      <c r="H117" s="39"/>
      <c r="I117" s="39"/>
      <c r="J117" s="39"/>
      <c r="K117" s="39"/>
    </row>
    <row r="118" spans="1:11" ht="12.75">
      <c r="A118" s="40" t="s">
        <v>142</v>
      </c>
      <c r="B118" s="41">
        <v>6</v>
      </c>
      <c r="C118" s="41">
        <v>1</v>
      </c>
      <c r="D118" s="63">
        <v>0.16666666666666666</v>
      </c>
      <c r="E118" s="42" t="s">
        <v>107</v>
      </c>
      <c r="F118" s="39"/>
      <c r="G118" s="39"/>
      <c r="H118" s="39"/>
      <c r="I118" s="39"/>
      <c r="J118" s="39"/>
      <c r="K118" s="39"/>
    </row>
    <row r="119" spans="1:11" ht="12.75">
      <c r="A119" s="40" t="s">
        <v>155</v>
      </c>
      <c r="B119" s="41">
        <v>6</v>
      </c>
      <c r="C119" s="41">
        <v>5</v>
      </c>
      <c r="D119" s="63">
        <v>0.8333333333333334</v>
      </c>
      <c r="E119" s="42" t="s">
        <v>107</v>
      </c>
      <c r="F119" s="39"/>
      <c r="G119" s="39"/>
      <c r="H119" s="39"/>
      <c r="I119" s="39"/>
      <c r="J119" s="39"/>
      <c r="K119" s="39"/>
    </row>
    <row r="120" spans="1:11" ht="12.75">
      <c r="A120" s="40" t="s">
        <v>179</v>
      </c>
      <c r="B120" s="41">
        <v>6</v>
      </c>
      <c r="C120" s="41">
        <v>0</v>
      </c>
      <c r="D120" s="63">
        <v>0</v>
      </c>
      <c r="E120" s="42" t="s">
        <v>107</v>
      </c>
      <c r="F120" s="39"/>
      <c r="G120" s="39"/>
      <c r="H120" s="39"/>
      <c r="I120" s="39"/>
      <c r="J120" s="39"/>
      <c r="K120" s="39"/>
    </row>
    <row r="121" spans="1:11" ht="12.75">
      <c r="A121" s="40" t="s">
        <v>97</v>
      </c>
      <c r="B121" s="41">
        <v>18</v>
      </c>
      <c r="C121" s="41">
        <v>11</v>
      </c>
      <c r="D121" s="63">
        <v>0.6111111111111112</v>
      </c>
      <c r="E121" s="42" t="s">
        <v>107</v>
      </c>
      <c r="F121" s="39"/>
      <c r="G121" s="39"/>
      <c r="H121" s="39"/>
      <c r="I121" s="39"/>
      <c r="J121" s="39"/>
      <c r="K121" s="39"/>
    </row>
    <row r="122" spans="1:11" ht="12.75">
      <c r="A122" s="40" t="s">
        <v>96</v>
      </c>
      <c r="B122" s="41">
        <v>7</v>
      </c>
      <c r="C122" s="41">
        <v>4</v>
      </c>
      <c r="D122" s="63">
        <v>0.5714285714285714</v>
      </c>
      <c r="E122" s="42" t="s">
        <v>107</v>
      </c>
      <c r="F122" s="39"/>
      <c r="G122" s="39"/>
      <c r="H122" s="39"/>
      <c r="I122" s="39"/>
      <c r="J122" s="39"/>
      <c r="K122" s="39"/>
    </row>
    <row r="123" spans="1:11" ht="13.5" thickBot="1">
      <c r="A123" s="43" t="s">
        <v>201</v>
      </c>
      <c r="B123" s="44">
        <v>180</v>
      </c>
      <c r="C123" s="44">
        <v>82</v>
      </c>
      <c r="D123" s="64">
        <v>0.45555555555555555</v>
      </c>
      <c r="E123" s="45" t="s">
        <v>107</v>
      </c>
      <c r="F123" s="39"/>
      <c r="G123" s="39"/>
      <c r="H123" s="39"/>
      <c r="I123" s="39"/>
      <c r="J123" s="39"/>
      <c r="K123" s="39"/>
    </row>
    <row r="124" spans="1:11" ht="14.25" thickBot="1" thickTop="1">
      <c r="A124" s="58" t="s">
        <v>111</v>
      </c>
      <c r="B124" s="59" t="s">
        <v>89</v>
      </c>
      <c r="C124" s="59" t="s">
        <v>92</v>
      </c>
      <c r="D124" s="61" t="s">
        <v>91</v>
      </c>
      <c r="E124" s="60" t="s">
        <v>85</v>
      </c>
      <c r="F124" s="39"/>
      <c r="G124" s="39"/>
      <c r="H124" s="39"/>
      <c r="I124" s="39"/>
      <c r="J124" s="39"/>
      <c r="K124" s="39"/>
    </row>
    <row r="125" spans="1:11" ht="13.5" thickTop="1">
      <c r="A125" s="55" t="s">
        <v>149</v>
      </c>
      <c r="B125" s="56">
        <v>33</v>
      </c>
      <c r="C125" s="56">
        <v>7</v>
      </c>
      <c r="D125" s="62">
        <v>0.21212121212121213</v>
      </c>
      <c r="E125" s="57" t="s">
        <v>111</v>
      </c>
      <c r="F125" s="39"/>
      <c r="G125" s="39"/>
      <c r="H125" s="39"/>
      <c r="I125" s="39"/>
      <c r="J125" s="39"/>
      <c r="K125" s="39"/>
    </row>
    <row r="126" spans="1:11" ht="12.75">
      <c r="A126" s="40" t="s">
        <v>162</v>
      </c>
      <c r="B126" s="41">
        <v>17</v>
      </c>
      <c r="C126" s="41">
        <v>1</v>
      </c>
      <c r="D126" s="63">
        <v>0.058823529411764705</v>
      </c>
      <c r="E126" s="42" t="s">
        <v>111</v>
      </c>
      <c r="F126" s="39"/>
      <c r="G126" s="39"/>
      <c r="H126" s="39"/>
      <c r="I126" s="39"/>
      <c r="J126" s="39"/>
      <c r="K126" s="39"/>
    </row>
    <row r="127" spans="1:11" ht="12.75">
      <c r="A127" s="40" t="s">
        <v>170</v>
      </c>
      <c r="B127" s="41">
        <v>14</v>
      </c>
      <c r="C127" s="41">
        <v>0</v>
      </c>
      <c r="D127" s="63">
        <v>0</v>
      </c>
      <c r="E127" s="42" t="s">
        <v>111</v>
      </c>
      <c r="F127" s="39"/>
      <c r="G127" s="39"/>
      <c r="H127" s="39"/>
      <c r="I127" s="39"/>
      <c r="J127" s="39"/>
      <c r="K127" s="39"/>
    </row>
    <row r="128" spans="1:11" ht="12.75">
      <c r="A128" s="40" t="s">
        <v>188</v>
      </c>
      <c r="B128" s="41">
        <v>11</v>
      </c>
      <c r="C128" s="41">
        <v>3</v>
      </c>
      <c r="D128" s="63">
        <v>0.2727272727272727</v>
      </c>
      <c r="E128" s="42" t="s">
        <v>111</v>
      </c>
      <c r="F128" s="39"/>
      <c r="G128" s="39"/>
      <c r="H128" s="39"/>
      <c r="I128" s="39"/>
      <c r="J128" s="39"/>
      <c r="K128" s="39"/>
    </row>
    <row r="129" spans="1:11" ht="12.75">
      <c r="A129" s="40" t="s">
        <v>150</v>
      </c>
      <c r="B129" s="41">
        <v>9</v>
      </c>
      <c r="C129" s="41">
        <v>1</v>
      </c>
      <c r="D129" s="63">
        <v>0.1111111111111111</v>
      </c>
      <c r="E129" s="42" t="s">
        <v>111</v>
      </c>
      <c r="F129" s="39"/>
      <c r="G129" s="39"/>
      <c r="H129" s="39"/>
      <c r="I129" s="39"/>
      <c r="J129" s="39"/>
      <c r="K129" s="39"/>
    </row>
    <row r="130" spans="1:5" ht="12.75">
      <c r="A130" s="40" t="s">
        <v>187</v>
      </c>
      <c r="B130" s="41">
        <v>9</v>
      </c>
      <c r="C130" s="41">
        <v>1</v>
      </c>
      <c r="D130" s="63">
        <v>0.1111111111111111</v>
      </c>
      <c r="E130" s="42" t="s">
        <v>111</v>
      </c>
    </row>
    <row r="131" spans="1:5" ht="12.75">
      <c r="A131" s="40" t="s">
        <v>178</v>
      </c>
      <c r="B131" s="41">
        <v>6</v>
      </c>
      <c r="C131" s="41">
        <v>0</v>
      </c>
      <c r="D131" s="63">
        <v>0</v>
      </c>
      <c r="E131" s="42" t="s">
        <v>111</v>
      </c>
    </row>
    <row r="132" spans="1:5" ht="12.75">
      <c r="A132" s="40" t="s">
        <v>151</v>
      </c>
      <c r="B132" s="41">
        <v>6</v>
      </c>
      <c r="C132" s="41">
        <v>4</v>
      </c>
      <c r="D132" s="63">
        <v>0.6666666666666666</v>
      </c>
      <c r="E132" s="42" t="s">
        <v>111</v>
      </c>
    </row>
    <row r="133" spans="1:5" ht="12.75">
      <c r="A133" s="40" t="s">
        <v>163</v>
      </c>
      <c r="B133" s="41">
        <v>3</v>
      </c>
      <c r="C133" s="41">
        <v>2</v>
      </c>
      <c r="D133" s="63">
        <v>0.6666666666666666</v>
      </c>
      <c r="E133" s="42" t="s">
        <v>111</v>
      </c>
    </row>
    <row r="134" spans="1:5" ht="12.75">
      <c r="A134" s="40" t="s">
        <v>189</v>
      </c>
      <c r="B134" s="41">
        <v>3</v>
      </c>
      <c r="C134" s="41">
        <v>0</v>
      </c>
      <c r="D134" s="63">
        <v>0</v>
      </c>
      <c r="E134" s="42" t="s">
        <v>111</v>
      </c>
    </row>
    <row r="135" spans="1:5" ht="12.75">
      <c r="A135" s="40" t="s">
        <v>97</v>
      </c>
      <c r="B135" s="41">
        <v>13</v>
      </c>
      <c r="C135" s="41">
        <v>2</v>
      </c>
      <c r="D135" s="63">
        <v>0.15384615384615385</v>
      </c>
      <c r="E135" s="42" t="s">
        <v>111</v>
      </c>
    </row>
    <row r="136" spans="1:5" ht="12.75">
      <c r="A136" s="40" t="s">
        <v>96</v>
      </c>
      <c r="B136" s="41">
        <v>56</v>
      </c>
      <c r="C136" s="41">
        <v>3</v>
      </c>
      <c r="D136" s="63">
        <v>0.05357142857142857</v>
      </c>
      <c r="E136" s="42" t="s">
        <v>111</v>
      </c>
    </row>
    <row r="137" spans="1:5" ht="13.5" thickBot="1">
      <c r="A137" s="43" t="s">
        <v>201</v>
      </c>
      <c r="B137" s="44">
        <v>180</v>
      </c>
      <c r="C137" s="44">
        <v>24</v>
      </c>
      <c r="D137" s="64">
        <v>0.13333333333333333</v>
      </c>
      <c r="E137" s="45" t="s">
        <v>111</v>
      </c>
    </row>
    <row r="138" spans="1:5" ht="13.5" thickTop="1">
      <c r="A138" s="39"/>
      <c r="B138" s="39">
        <f>+SUM(B23:B137)</f>
        <v>3572</v>
      </c>
      <c r="C138" s="39">
        <f>+SUM(C23:C137)</f>
        <v>1772</v>
      </c>
      <c r="D138" s="54"/>
      <c r="E138" s="39"/>
    </row>
    <row r="139" spans="1:3" ht="12.75">
      <c r="A139" s="34" t="s">
        <v>96</v>
      </c>
      <c r="B139" s="34">
        <v>2</v>
      </c>
      <c r="C139" s="34">
        <v>1</v>
      </c>
    </row>
    <row r="140" spans="2:3" ht="12.75">
      <c r="B140" s="34">
        <f>+B138+B139</f>
        <v>3574</v>
      </c>
      <c r="C140" s="34">
        <f>+C138+C139</f>
        <v>1773</v>
      </c>
    </row>
    <row r="246" spans="1:5" ht="12.75">
      <c r="A246" s="34" t="s">
        <v>125</v>
      </c>
      <c r="B246" s="34">
        <v>32</v>
      </c>
      <c r="C246" s="34">
        <v>31</v>
      </c>
      <c r="D246" s="53">
        <v>0.96875</v>
      </c>
      <c r="E246" s="34" t="s">
        <v>113</v>
      </c>
    </row>
    <row r="247" spans="1:5" ht="12.75">
      <c r="A247" s="34" t="s">
        <v>131</v>
      </c>
      <c r="B247" s="34">
        <v>53</v>
      </c>
      <c r="C247" s="34">
        <v>49</v>
      </c>
      <c r="D247" s="53">
        <v>0.9245283018867925</v>
      </c>
      <c r="E247" s="34" t="s">
        <v>103</v>
      </c>
    </row>
    <row r="248" spans="1:5" ht="12.75">
      <c r="A248" s="34" t="s">
        <v>124</v>
      </c>
      <c r="B248" s="34">
        <v>39</v>
      </c>
      <c r="C248" s="34">
        <v>35</v>
      </c>
      <c r="D248" s="53">
        <v>0.8974358974358975</v>
      </c>
      <c r="E248" s="34" t="s">
        <v>113</v>
      </c>
    </row>
    <row r="249" spans="1:5" ht="12.75">
      <c r="A249" s="34" t="s">
        <v>132</v>
      </c>
      <c r="B249" s="34">
        <v>40</v>
      </c>
      <c r="C249" s="34">
        <v>35</v>
      </c>
      <c r="D249" s="53">
        <v>0.875</v>
      </c>
      <c r="E249" s="34" t="s">
        <v>103</v>
      </c>
    </row>
    <row r="250" spans="1:5" ht="12.75">
      <c r="A250" s="34" t="s">
        <v>126</v>
      </c>
      <c r="B250" s="34">
        <v>28</v>
      </c>
      <c r="C250" s="34">
        <v>22</v>
      </c>
      <c r="D250" s="53">
        <v>0.7857142857142857</v>
      </c>
      <c r="E250" s="34" t="s">
        <v>113</v>
      </c>
    </row>
    <row r="251" spans="1:5" ht="12.75">
      <c r="A251" s="34" t="s">
        <v>146</v>
      </c>
      <c r="B251" s="34">
        <v>28</v>
      </c>
      <c r="C251" s="34">
        <v>22</v>
      </c>
      <c r="D251" s="53">
        <v>0.7857142857142857</v>
      </c>
      <c r="E251" s="34" t="s">
        <v>110</v>
      </c>
    </row>
    <row r="252" spans="1:5" ht="12.75">
      <c r="A252" s="34" t="s">
        <v>147</v>
      </c>
      <c r="B252" s="34">
        <v>29</v>
      </c>
      <c r="C252" s="34">
        <v>22</v>
      </c>
      <c r="D252" s="53">
        <v>0.7586206896551724</v>
      </c>
      <c r="E252" s="34" t="s">
        <v>110</v>
      </c>
    </row>
    <row r="253" spans="1:5" ht="12.75">
      <c r="A253" s="34" t="s">
        <v>141</v>
      </c>
      <c r="B253" s="34">
        <v>38</v>
      </c>
      <c r="C253" s="34">
        <v>28</v>
      </c>
      <c r="D253" s="53">
        <v>0.7368421052631579</v>
      </c>
      <c r="E253" s="34" t="s">
        <v>107</v>
      </c>
    </row>
    <row r="254" spans="1:5" ht="12.75">
      <c r="A254" s="34" t="s">
        <v>128</v>
      </c>
      <c r="B254" s="34">
        <v>49</v>
      </c>
      <c r="C254" s="34">
        <v>35</v>
      </c>
      <c r="D254" s="53">
        <v>0.7142857142857143</v>
      </c>
      <c r="E254" s="34" t="s">
        <v>108</v>
      </c>
    </row>
    <row r="255" spans="1:5" ht="12.75">
      <c r="A255" s="34" t="s">
        <v>129</v>
      </c>
      <c r="B255" s="34">
        <v>48</v>
      </c>
      <c r="C255" s="34">
        <v>33</v>
      </c>
      <c r="D255" s="53">
        <v>0.6875</v>
      </c>
      <c r="E255" s="34" t="s">
        <v>108</v>
      </c>
    </row>
    <row r="256" spans="1:5" ht="12.75">
      <c r="A256" s="34" t="s">
        <v>122</v>
      </c>
      <c r="B256" s="34">
        <v>44</v>
      </c>
      <c r="C256" s="34">
        <v>27</v>
      </c>
      <c r="D256" s="53">
        <v>0.6136363636363636</v>
      </c>
      <c r="E256" s="34" t="s">
        <v>106</v>
      </c>
    </row>
    <row r="257" spans="1:5" ht="12.75">
      <c r="A257" s="34" t="s">
        <v>138</v>
      </c>
      <c r="B257" s="34">
        <v>48</v>
      </c>
      <c r="C257" s="34">
        <v>29</v>
      </c>
      <c r="D257" s="53">
        <v>0.6041666666666666</v>
      </c>
      <c r="E257" s="34" t="s">
        <v>102</v>
      </c>
    </row>
    <row r="258" spans="1:5" ht="12.75">
      <c r="A258" s="34" t="s">
        <v>130</v>
      </c>
      <c r="B258" s="34">
        <v>42</v>
      </c>
      <c r="C258" s="34">
        <v>25</v>
      </c>
      <c r="D258" s="53">
        <v>0.5952380952380952</v>
      </c>
      <c r="E258" s="34" t="s">
        <v>108</v>
      </c>
    </row>
    <row r="259" spans="1:5" ht="12.75">
      <c r="A259" s="34" t="s">
        <v>133</v>
      </c>
      <c r="B259" s="34">
        <v>42</v>
      </c>
      <c r="C259" s="34">
        <v>24</v>
      </c>
      <c r="D259" s="53">
        <v>0.5714285714285714</v>
      </c>
      <c r="E259" s="34" t="s">
        <v>103</v>
      </c>
    </row>
    <row r="260" spans="1:5" ht="12.75">
      <c r="A260" s="34" t="s">
        <v>145</v>
      </c>
      <c r="B260" s="34">
        <v>43</v>
      </c>
      <c r="C260" s="34">
        <v>24</v>
      </c>
      <c r="D260" s="53">
        <v>0.5581395348837209</v>
      </c>
      <c r="E260" s="34" t="s">
        <v>110</v>
      </c>
    </row>
    <row r="261" spans="1:5" ht="12.75">
      <c r="A261" s="34" t="s">
        <v>119</v>
      </c>
      <c r="B261" s="34">
        <v>46</v>
      </c>
      <c r="C261" s="34">
        <v>24</v>
      </c>
      <c r="D261" s="53">
        <v>0.5217391304347826</v>
      </c>
      <c r="E261" s="34" t="s"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Gartmore Investment Management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Turner</dc:creator>
  <cp:keywords/>
  <dc:description/>
  <cp:lastModifiedBy>Andrew Home</cp:lastModifiedBy>
  <cp:lastPrinted>2002-04-28T10:52:19Z</cp:lastPrinted>
  <dcterms:created xsi:type="dcterms:W3CDTF">1999-09-23T16:04:05Z</dcterms:created>
  <dcterms:modified xsi:type="dcterms:W3CDTF">2004-10-14T20:28:56Z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